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72" documentId="120_S{2AC9BD13-BADA-5192-A53E-5A8FF88502F6}" xr6:coauthVersionLast="47" xr6:coauthVersionMax="47" xr10:uidLastSave="{FBE4CD6A-09DB-4F56-A0ED-33B1A147E4A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L2" i="9"/>
  <c r="L3" i="9"/>
  <c r="L4" i="9"/>
  <c r="L5" i="9"/>
  <c r="J2" i="9"/>
  <c r="J3" i="9"/>
  <c r="J4" i="9"/>
  <c r="J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<sst xmlns="http://schemas.openxmlformats.org/spreadsheetml/2006/main" count="180285" uniqueCount="39129">
  <si>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</si>
  <si>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</si>
  <si>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</si>
  <si>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</si>
  <si>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</si>
  <si>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</si>
  <si>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</si>
  <si>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</si>
  <si>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</si>
  <si>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</si>
  <si>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</si>
  <si>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</si>
  <si>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</si>
  <si>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</si>
  <si>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</si>
  <si>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</si>
  <si>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</si>
  <si>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</si>
  <si>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</si>
  <si>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</si>
  <si>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</si>
  <si>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</si>
  <si>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</si>
  <si>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</si>
  <si>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</si>
  <si>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</si>
  <si>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</si>
  <si>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</si>
  <si>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</si>
  <si>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</si>
  <si>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</si>
  <si>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</si>
  <si>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</si>
  <si>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</si>
  <si>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</si>
  <si>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</si>
  <si>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</si>
  <si>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</si>
  <si>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</si>
  <si>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</si>
  <si>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</si>
  <si>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</si>
  <si>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</si>
  <si>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</si>
  <si>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</si>
  <si>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</si>
  <si>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</si>
  <si>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</si>
  <si>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</si>
  <si>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</si>
  <si>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</si>
  <si>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</si>
  <si>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</si>
  <si>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</si>
  <si>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</si>
  <si>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</si>
  <si>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</si>
  <si>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</si>
  <si>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</si>
  <si>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</si>
  <si>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</si>
  <si>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</si>
  <si>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</si>
  <si>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</si>
  <si>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</si>
  <si>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</si>
  <si>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</si>
  <si>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</si>
  <si>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</si>
  <si>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</si>
  <si>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</si>
  <si>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</si>
  <si>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</si>
  <si>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</si>
  <si>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</si>
  <si>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</si>
  <si>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</si>
  <si>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</si>
  <si>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</si>
  <si>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</si>
  <si>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</si>
  <si>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</si>
  <si>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</si>
  <si>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</si>
  <si>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</si>
  <si>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</si>
  <si>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</si>
  <si>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</si>
  <si>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</si>
  <si>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</si>
  <si>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</si>
  <si>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</si>
  <si>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</si>
  <si>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</si>
  <si>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</si>
  <si>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</si>
  <si>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</si>
  <si>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</si>
  <si>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</si>
  <si>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</si>
  <si>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</si>
  <si>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</si>
  <si>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</si>
  <si>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</si>
  <si>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</si>
  <si>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</si>
  <si>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</si>
  <si>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</si>
  <si>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</si>
  <si>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</si>
  <si>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</si>
  <si>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</si>
  <si>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</si>
  <si>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</si>
  <si>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</si>
  <si>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</si>
  <si>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</si>
  <si>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</si>
  <si>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</si>
  <si>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</si>
  <si>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</si>
  <si>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</si>
  <si>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</si>
  <si>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</si>
  <si>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</si>
  <si>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</si>
  <si>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</si>
  <si>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</si>
  <si>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</si>
  <si>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</si>
  <si>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</si>
  <si>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</si>
  <si>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</si>
  <si>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</si>
  <si>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</si>
  <si>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</si>
  <si>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</si>
  <si>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</si>
  <si>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</si>
  <si>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</si>
  <si>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</si>
  <si>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</si>
  <si>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</si>
  <si>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</si>
  <si>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</si>
  <si>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</si>
  <si>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</si>
  <si>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</si>
  <si>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</si>
  <si>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</si>
  <si>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</si>
  <si>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</si>
  <si>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</si>
  <si>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</si>
  <si>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</si>
  <si>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</si>
  <si>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</si>
  <si>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</si>
  <si>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</si>
  <si>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</si>
  <si>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</si>
  <si>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</si>
  <si>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</si>
  <si>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</si>
  <si>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</si>
  <si>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</si>
  <si>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</si>
  <si>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</si>
  <si>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</si>
  <si>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</si>
  <si>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</si>
  <si>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</si>
  <si>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</si>
  <si>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</si>
  <si>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</si>
  <si>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</si>
  <si>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</si>
  <si>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</si>
  <si>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</si>
  <si>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</si>
  <si>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</si>
  <si>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</si>
  <si>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</si>
  <si>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</si>
  <si>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</si>
  <si>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</si>
  <si>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</si>
  <si>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</si>
  <si>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</si>
  <si>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</si>
  <si>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</si>
  <si>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</si>
  <si>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</si>
  <si>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</si>
  <si>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</si>
  <si>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</si>
  <si>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</si>
  <si>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</si>
  <si>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</si>
  <si>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</si>
  <si>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</si>
  <si>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</si>
  <si>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</si>
  <si>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</si>
  <si>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</si>
  <si>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</si>
  <si>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</si>
  <si>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</si>
  <si>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</si>
  <si>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</si>
  <si>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</si>
  <si>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</si>
  <si>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</si>
  <si>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</si>
  <si>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</si>
  <si>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</si>
  <si>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</si>
  <si>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</si>
  <si>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</si>
  <si>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</si>
  <si>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</si>
  <si>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</si>
  <si>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</si>
  <si>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</si>
  <si>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</si>
  <si>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</si>
  <si>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</si>
  <si>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</si>
  <si>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</si>
  <si>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</si>
  <si>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</si>
  <si>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</si>
  <si>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</si>
  <si>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</si>
  <si>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</si>
  <si>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</si>
  <si>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</si>
  <si>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</si>
  <si>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</si>
  <si>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</si>
  <si>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</si>
  <si>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</si>
  <si>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</si>
  <si>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</si>
  <si>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</si>
  <si>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</si>
  <si>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</si>
  <si>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</si>
  <si>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</si>
  <si>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</si>
  <si>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</si>
  <si>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</si>
  <si>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</si>
  <si>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</si>
  <si>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</si>
  <si>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</si>
  <si>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</si>
  <si>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</si>
  <si>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</si>
  <si>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</si>
  <si>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</si>
  <si>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</si>
  <si>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</si>
  <si>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</si>
  <si>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</si>
  <si>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</si>
  <si>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</si>
  <si>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</si>
  <si>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</si>
  <si>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</si>
  <si>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</si>
  <si>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</si>
  <si>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</si>
  <si>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</si>
  <si>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</si>
  <si>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</si>
  <si>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</si>
  <si>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</si>
  <si>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</si>
  <si>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</si>
  <si>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</si>
  <si>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</si>
  <si>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</si>
  <si>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</si>
  <si>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</si>
  <si>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</si>
  <si>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</si>
  <si>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</si>
  <si>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</si>
  <si>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</si>
  <si>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</si>
  <si>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</si>
  <si>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</si>
  <si>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</si>
  <si>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</si>
  <si>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</si>
  <si>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</si>
  <si>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</si>
  <si>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</si>
  <si>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</si>
  <si>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</si>
  <si>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</si>
  <si>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</si>
  <si>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</si>
  <si>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</si>
  <si>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</si>
  <si>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</si>
  <si>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</si>
  <si>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</si>
  <si>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</si>
  <si>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</si>
  <si>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</si>
  <si>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</si>
  <si>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</si>
  <si>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</si>
  <si>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</si>
  <si>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</si>
  <si>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</si>
  <si>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</si>
  <si>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</si>
  <si>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</si>
  <si>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</si>
  <si>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</si>
  <si>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</si>
  <si>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</si>
  <si>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</si>
  <si>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</si>
  <si>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</si>
  <si>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</si>
  <si>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</si>
  <si>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</si>
  <si>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</si>
  <si>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</si>
  <si>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</si>
  <si>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</si>
  <si>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</si>
  <si>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</si>
  <si>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</si>
  <si>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</si>
  <si>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</si>
  <si>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</si>
  <si>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</si>
  <si>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</si>
  <si>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</si>
  <si>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</si>
  <si>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</si>
  <si>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</si>
  <si>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</si>
  <si>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</si>
  <si>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</si>
  <si>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</si>
  <si>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</si>
  <si>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</si>
  <si>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</si>
  <si>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</si>
  <si>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</si>
  <si>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</si>
  <si>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</si>
  <si>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</si>
  <si>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</si>
  <si>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</si>
  <si>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</si>
  <si>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</si>
  <si>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</si>
  <si>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</si>
  <si>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</si>
  <si>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</si>
  <si>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</si>
  <si>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</si>
  <si>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</si>
  <si>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</si>
  <si>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</si>
  <si>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</si>
  <si>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</si>
  <si>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</si>
  <si>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</si>
  <si>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</si>
  <si>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</si>
  <si>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</si>
  <si>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</si>
  <si>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</si>
  <si>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</si>
  <si>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</si>
  <si>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</si>
  <si>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</si>
  <si>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</si>
  <si>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</si>
  <si>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</si>
  <si>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</si>
  <si>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</si>
  <si>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</si>
  <si>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</si>
  <si>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</si>
  <si>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</si>
  <si>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</si>
  <si>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</si>
  <si>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</si>
  <si>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</si>
  <si>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</si>
  <si>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</si>
  <si>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</si>
  <si>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</si>
  <si>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</si>
  <si>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</si>
  <si>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</si>
  <si>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</si>
  <si>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</si>
  <si>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</si>
  <si>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</si>
  <si>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</si>
  <si>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</si>
  <si>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</si>
  <si>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</si>
  <si>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</si>
  <si>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</si>
  <si>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</si>
  <si>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</si>
  <si>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</si>
  <si>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</si>
  <si>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</si>
  <si>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</si>
  <si>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</si>
  <si>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</si>
  <si>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</si>
  <si>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</si>
  <si>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</si>
  <si>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</si>
  <si>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</si>
  <si>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</si>
  <si>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</si>
  <si>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</si>
  <si>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</si>
  <si>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</si>
  <si>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</si>
  <si>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</si>
  <si>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</si>
  <si>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</si>
  <si>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</si>
  <si>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</si>
  <si>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</si>
  <si>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</si>
  <si>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</si>
  <si>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</si>
  <si>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</si>
  <si>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</si>
  <si>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</si>
  <si>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</si>
  <si>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</si>
  <si>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</si>
  <si>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</si>
  <si>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</si>
  <si>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</si>
  <si>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</si>
  <si>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</si>
  <si>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</si>
  <si>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</si>
  <si>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</si>
  <si>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</si>
  <si>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</si>
  <si>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</si>
  <si>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</si>
  <si>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</si>
  <si>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</si>
  <si>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</si>
  <si>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</si>
  <si>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</si>
  <si>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</si>
  <si>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</si>
  <si>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</si>
  <si>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</si>
  <si>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</si>
  <si>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</si>
  <si>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</si>
  <si>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</si>
  <si>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</si>
  <si>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</si>
  <si>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</si>
  <si>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</si>
  <si>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</si>
  <si>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</si>
  <si>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</si>
  <si>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</si>
  <si>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</si>
  <si>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</si>
  <si>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</si>
  <si>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</si>
  <si>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</si>
  <si>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</si>
  <si>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</si>
  <si>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</si>
  <si>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</si>
  <si>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</si>
  <si>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</si>
  <si>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</si>
  <si>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</si>
  <si>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</si>
  <si>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</si>
  <si>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</si>
  <si>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</si>
  <si>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</si>
  <si>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</si>
  <si>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</si>
  <si>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</si>
  <si>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</si>
  <si>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</si>
  <si>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</si>
  <si>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</si>
  <si>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</si>
  <si>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</si>
  <si>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</si>
  <si>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</si>
  <si>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</si>
  <si>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</si>
  <si>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</si>
  <si>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</si>
  <si>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</si>
  <si>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</si>
  <si>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</si>
  <si>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</si>
  <si>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</si>
  <si>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</si>
  <si>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</si>
  <si>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</si>
  <si>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</si>
  <si>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</si>
  <si>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</si>
  <si>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</si>
  <si>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</si>
  <si>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</si>
  <si>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</si>
  <si>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</si>
  <si>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</si>
  <si>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</si>
  <si>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</si>
  <si>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</si>
  <si>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</si>
  <si>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</si>
  <si>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</si>
  <si>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</si>
  <si>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</si>
  <si>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</si>
  <si>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</si>
  <si>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</si>
  <si>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</si>
  <si>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</si>
  <si>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</si>
  <si>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</si>
  <si>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</si>
  <si>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</si>
  <si>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</si>
  <si>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</si>
  <si>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</si>
  <si>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</si>
  <si>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</si>
  <si>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</si>
  <si>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</si>
  <si>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</si>
  <si>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</si>
  <si>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</si>
  <si>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</si>
  <si>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</si>
  <si>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</si>
  <si>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</si>
  <si>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</si>
  <si>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</si>
  <si>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</si>
  <si>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</si>
  <si>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</si>
  <si>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</si>
  <si>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</si>
  <si>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</si>
  <si>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</si>
  <si>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</si>
  <si>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</si>
  <si>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</si>
  <si>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</si>
  <si>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</si>
  <si>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</si>
  <si>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</si>
  <si>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</si>
  <si>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</si>
  <si>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</si>
  <si>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</si>
  <si>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</si>
  <si>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</si>
  <si>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</si>
  <si>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</si>
  <si>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</si>
  <si>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</si>
  <si>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</si>
  <si>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</si>
  <si>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</si>
  <si>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</si>
  <si>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</si>
  <si>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</si>
  <si>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</si>
  <si>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</si>
  <si>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</si>
  <si>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</si>
  <si>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</si>
  <si>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</si>
  <si>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</si>
  <si>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</si>
  <si>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</si>
  <si>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</si>
  <si>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</si>
  <si>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</si>
  <si>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</si>
  <si>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</si>
  <si>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</si>
  <si>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</si>
  <si>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</si>
  <si>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</si>
  <si>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</si>
  <si>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</si>
  <si>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</si>
  <si>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</si>
  <si>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</si>
  <si>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</si>
  <si>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</si>
  <si>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</si>
  <si>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</si>
  <si>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</si>
  <si>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</si>
  <si>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</si>
  <si>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</si>
  <si>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</si>
  <si>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</si>
  <si>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</si>
  <si>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</si>
  <si>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</si>
  <si>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</si>
  <si>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</si>
  <si>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</si>
  <si>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</si>
  <si>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</si>
  <si>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</si>
  <si>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</si>
  <si>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</si>
  <si>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</si>
  <si>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</si>
  <si>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</si>
  <si>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</si>
  <si>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</si>
  <si>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</si>
  <si>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</si>
  <si>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</si>
  <si>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</si>
  <si>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</si>
  <si>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</si>
  <si>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</si>
  <si>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</si>
  <si>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</si>
  <si>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</si>
  <si>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</si>
  <si>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</si>
  <si>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</si>
  <si>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</si>
  <si>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</si>
  <si>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</si>
  <si>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</si>
  <si>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</si>
  <si>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</si>
  <si>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</si>
  <si>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</si>
  <si>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</si>
  <si>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</si>
  <si>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</si>
  <si>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</si>
  <si>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</si>
  <si>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</si>
  <si>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</si>
  <si>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</si>
  <si>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</si>
  <si>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</si>
  <si>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</si>
  <si>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</si>
  <si>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</si>
  <si>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</si>
  <si>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</si>
  <si>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</si>
  <si>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</si>
  <si>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</si>
  <si>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</si>
  <si>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</si>
  <si>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</si>
  <si>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</si>
  <si>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</si>
  <si>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</si>
  <si>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</si>
  <si>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</si>
  <si>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</si>
  <si>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</si>
  <si>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</si>
  <si>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</si>
  <si>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</si>
  <si>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</si>
  <si>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</si>
  <si>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</si>
  <si>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</si>
  <si>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</si>
  <si>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</si>
  <si>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</si>
  <si>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</si>
  <si>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</si>
  <si>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</si>
  <si>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</si>
  <si>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</si>
  <si>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</si>
  <si>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</si>
  <si>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</si>
  <si>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</si>
  <si>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</si>
  <si>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</si>
  <si>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</si>
  <si>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</si>
  <si>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</si>
  <si>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</si>
  <si>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</si>
  <si>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</si>
  <si>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</si>
  <si>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</si>
  <si>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</si>
  <si>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</si>
  <si>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</si>
  <si>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</si>
  <si>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</si>
  <si>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</si>
  <si>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</si>
  <si>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</si>
  <si>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</si>
  <si>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</si>
  <si>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</si>
  <si>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</si>
  <si>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</si>
  <si>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</si>
  <si>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</si>
  <si>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</si>
  <si>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</si>
  <si>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</si>
  <si>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</si>
  <si>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</si>
  <si>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</si>
  <si>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</si>
  <si>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</si>
  <si>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</si>
  <si>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</si>
  <si>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</si>
  <si>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</si>
  <si>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</si>
  <si>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</si>
  <si>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</si>
  <si>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</si>
  <si>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</si>
  <si>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</si>
  <si>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</si>
  <si>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</si>
  <si>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</si>
  <si>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</si>
  <si>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</si>
  <si>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</si>
  <si>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</si>
  <si>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</si>
  <si>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</si>
  <si>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</si>
  <si>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</si>
  <si>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</si>
  <si>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</si>
  <si>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</si>
  <si>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</si>
  <si>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</si>
  <si>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</si>
  <si>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</si>
  <si>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</si>
  <si>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</si>
  <si>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</si>
  <si>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</si>
  <si>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</si>
  <si>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</si>
  <si>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</si>
  <si>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</si>
  <si>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</si>
  <si>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</si>
  <si>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</si>
  <si>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</si>
  <si>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</si>
  <si>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</si>
  <si>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</si>
  <si>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</si>
  <si>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</si>
  <si>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</si>
  <si>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</si>
  <si>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</si>
  <si>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</si>
  <si>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</si>
  <si>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</si>
  <si>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</si>
  <si>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</si>
  <si>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</si>
  <si>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</si>
  <si>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</si>
  <si>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</si>
  <si>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</si>
  <si>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</si>
  <si>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</si>
  <si>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</si>
  <si>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</si>
  <si>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</si>
  <si>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</si>
  <si>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</si>
  <si>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</si>
  <si>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</si>
  <si>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</si>
  <si>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</si>
  <si>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</si>
  <si>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</si>
  <si>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</si>
  <si>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</si>
  <si>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</si>
  <si>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</si>
  <si>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</si>
  <si>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</si>
  <si>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</si>
  <si>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</si>
  <si>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</si>
  <si>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</si>
  <si>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</si>
  <si>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</si>
  <si>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</si>
  <si>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</si>
  <si>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</si>
  <si>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</si>
  <si>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</si>
  <si>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</si>
  <si>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</si>
  <si>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</si>
  <si>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</si>
  <si>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</si>
  <si>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</si>
  <si>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</si>
  <si>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</si>
  <si>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</si>
  <si>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</si>
  <si>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</si>
  <si>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</si>
  <si>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</si>
  <si>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</si>
  <si>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</si>
  <si>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</si>
  <si>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</si>
  <si>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</si>
  <si>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</si>
  <si>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</si>
  <si>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</si>
  <si>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</si>
  <si>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</si>
  <si>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</si>
  <si>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</si>
  <si>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</si>
  <si>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</si>
  <si>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</si>
  <si>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</si>
  <si>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</si>
  <si>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</si>
  <si>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</si>
  <si>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</si>
  <si>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</si>
  <si>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</si>
  <si>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</si>
  <si>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</si>
  <si>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</si>
  <si>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</si>
  <si>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</si>
  <si>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</si>
  <si>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</si>
  <si>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</si>
  <si>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</si>
  <si>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</si>
  <si>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</si>
  <si>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</si>
  <si>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</si>
  <si>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</si>
  <si>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</si>
  <si>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</si>
  <si>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</si>
  <si>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</si>
  <si>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</si>
  <si>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</si>
  <si>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</si>
  <si>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</si>
  <si>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</si>
  <si>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</si>
  <si>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</si>
  <si>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</si>
  <si>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</si>
  <si>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</si>
  <si>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</si>
  <si>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</si>
  <si>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</si>
  <si>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</si>
  <si>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</si>
  <si>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</si>
  <si>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</si>
  <si>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</si>
  <si>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</si>
  <si>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</si>
  <si>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</si>
  <si>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</si>
  <si>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</si>
  <si>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</si>
  <si>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</si>
  <si>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</si>
  <si>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</si>
  <si>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</si>
  <si>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</si>
  <si>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</si>
  <si>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</si>
  <si>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</si>
  <si>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</si>
  <si>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</si>
  <si>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</si>
  <si>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</si>
  <si>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</si>
  <si>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</si>
  <si>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</si>
  <si>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</si>
  <si>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</si>
  <si>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</si>
  <si>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</si>
  <si>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</si>
  <si>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</si>
  <si>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</si>
  <si>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</si>
  <si>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</si>
  <si>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</si>
  <si>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</si>
  <si>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</si>
  <si>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</si>
  <si>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</si>
  <si>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</si>
  <si>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</si>
  <si>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</si>
  <si>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</si>
  <si>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</si>
  <si>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</si>
  <si>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</si>
  <si>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</si>
  <si>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</si>
  <si>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</si>
  <si>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</si>
  <si>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</si>
  <si>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</si>
  <si>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</si>
  <si>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</si>
  <si>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</si>
  <si>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</si>
  <si>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</si>
  <si>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</si>
  <si>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</si>
  <si>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</si>
  <si>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</si>
  <si>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</si>
  <si>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</si>
  <si>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</si>
  <si>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</si>
  <si>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</si>
  <si>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</si>
  <si>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</si>
  <si>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</si>
  <si>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</si>
  <si>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</si>
  <si>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</si>
  <si>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</si>
  <si>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</si>
  <si>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</si>
  <si>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</si>
  <si>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</si>
  <si>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</si>
  <si>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</si>
  <si>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</si>
  <si>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</si>
  <si>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</si>
  <si>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</si>
  <si>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</si>
  <si>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</si>
  <si>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</si>
  <si>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</si>
  <si>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</si>
  <si>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</si>
  <si>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</si>
  <si>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</si>
  <si>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</si>
  <si>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</si>
  <si>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</si>
  <si>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</si>
  <si>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</si>
  <si>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</si>
  <si>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</si>
  <si>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</si>
  <si>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</si>
  <si>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</si>
  <si>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</si>
  <si>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</si>
  <si>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</si>
  <si>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</si>
  <si>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</si>
  <si>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</si>
  <si>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</si>
  <si>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</si>
  <si>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</si>
  <si>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</si>
  <si>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</si>
  <si>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</si>
  <si>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</si>
  <si>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</si>
  <si>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</si>
  <si>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</si>
  <si>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</si>
  <si>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</si>
  <si>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</si>
  <si>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</si>
  <si>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</si>
  <si>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</si>
  <si>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</si>
  <si>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</si>
  <si>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</si>
  <si>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</si>
  <si>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</si>
  <si>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</si>
  <si>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</si>
  <si>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</si>
  <si>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</si>
  <si>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</si>
  <si>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</si>
  <si>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</si>
  <si>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</si>
  <si>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</si>
  <si>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</si>
  <si>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</si>
  <si>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</si>
  <si>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</si>
  <si>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</si>
  <si>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</si>
  <si>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</si>
  <si>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</si>
  <si>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</si>
  <si>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</si>
  <si>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</si>
  <si>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</si>
  <si>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</si>
  <si>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</si>
  <si>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</si>
  <si>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</si>
  <si>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</si>
  <si>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</si>
  <si>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</si>
  <si>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</si>
  <si>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</si>
  <si>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</si>
  <si>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</si>
  <si>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</si>
  <si>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</si>
  <si>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</si>
  <si>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</si>
  <si>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</si>
  <si>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</si>
  <si>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</si>
  <si>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</si>
  <si>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</si>
  <si>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</si>
  <si>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</si>
  <si>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</si>
  <si>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</si>
  <si>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</si>
  <si>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</si>
  <si>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</si>
  <si>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</si>
  <si>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</si>
  <si>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</si>
  <si>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</si>
  <si>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</si>
  <si>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</si>
  <si>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</si>
  <si>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</si>
  <si>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</si>
  <si>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</si>
  <si>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</si>
  <si>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</si>
  <si>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</si>
  <si>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</si>
  <si>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</si>
  <si>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</si>
  <si>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</si>
  <si>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</si>
  <si>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</si>
  <si>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</si>
  <si>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</si>
  <si>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</si>
  <si>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</si>
  <si>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</si>
  <si>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</si>
  <si>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</si>
  <si>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</si>
  <si>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</si>
  <si>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</si>
  <si>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</si>
  <si>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</si>
  <si>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</si>
  <si>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</si>
  <si>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</si>
  <si>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</si>
  <si>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</si>
  <si>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</si>
  <si>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</si>
  <si>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</si>
  <si>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</si>
  <si>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</si>
  <si>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</si>
  <si>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</si>
  <si>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</si>
  <si>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</si>
  <si>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</si>
  <si>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</si>
  <si>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</si>
  <si>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</si>
  <si>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</si>
  <si>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</si>
  <si>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</si>
  <si>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</si>
  <si>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</si>
  <si>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</si>
  <si>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</si>
  <si>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</si>
  <si>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</si>
  <si>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</si>
  <si>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</si>
  <si>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</si>
  <si>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</si>
  <si>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</si>
  <si>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</si>
  <si>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</si>
  <si>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</si>
  <si>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</si>
  <si>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</si>
  <si>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</si>
  <si>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</si>
  <si>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</si>
  <si>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</si>
  <si>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</si>
  <si>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</si>
  <si>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</si>
  <si>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</si>
  <si>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</si>
  <si>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</si>
  <si>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</si>
  <si>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</si>
  <si>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</si>
  <si>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</si>
  <si>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</si>
  <si>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</si>
  <si>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</si>
  <si>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</si>
  <si>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</si>
  <si>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</si>
  <si>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</si>
  <si>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</si>
  <si>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</si>
  <si>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</si>
  <si>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</si>
  <si>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</si>
  <si>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</si>
  <si>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</si>
  <si>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</si>
  <si>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</si>
  <si>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</si>
  <si>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</si>
  <si>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</si>
  <si>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</si>
  <si>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</si>
  <si>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</si>
  <si>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</si>
  <si>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</si>
  <si>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</si>
  <si>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</si>
  <si>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</si>
  <si>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</si>
  <si>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</si>
  <si>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</si>
  <si>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</si>
  <si>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</si>
  <si>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</si>
  <si>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</si>
  <si>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</si>
  <si>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</si>
  <si>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</si>
  <si>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</si>
  <si>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</si>
  <si>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</si>
  <si>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</si>
  <si>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</si>
  <si>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</si>
  <si>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</si>
  <si>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</si>
  <si>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</si>
  <si>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</si>
  <si>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</si>
  <si>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</si>
  <si>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</si>
  <si>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</si>
  <si>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</si>
  <si>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</si>
  <si>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</si>
  <si>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</si>
  <si>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</si>
  <si>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</si>
  <si>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</si>
  <si>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</si>
  <si>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</si>
  <si>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</si>
  <si>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</si>
  <si>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</si>
  <si>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</si>
  <si>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</si>
  <si>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</si>
  <si>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</si>
  <si>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</si>
  <si>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</si>
  <si>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</si>
  <si>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</si>
  <si>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</si>
  <si>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</si>
  <si>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</si>
  <si>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</si>
  <si>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</si>
  <si>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</si>
  <si>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</si>
  <si>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</si>
  <si>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</si>
  <si>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</si>
  <si>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</si>
  <si>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</si>
  <si>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</si>
  <si>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</si>
  <si>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</si>
  <si>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</si>
  <si>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</si>
  <si>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</si>
  <si>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</si>
  <si>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</si>
  <si>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</si>
  <si>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</si>
  <si>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</si>
  <si>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</si>
  <si>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</si>
  <si>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</si>
  <si>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</si>
  <si>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</si>
  <si>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</si>
  <si>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</si>
  <si>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</si>
  <si>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</si>
  <si>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</si>
  <si>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</si>
  <si>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</si>
  <si>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</si>
  <si>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</si>
  <si>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</si>
  <si>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</si>
  <si>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</si>
  <si>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</si>
  <si>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</si>
  <si>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</si>
  <si>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</si>
  <si>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</si>
  <si>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</si>
  <si>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</si>
  <si>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</si>
  <si>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</si>
  <si>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</si>
  <si>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</si>
  <si>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</si>
  <si>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</si>
  <si>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</si>
  <si>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</si>
  <si>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</si>
  <si>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</si>
  <si>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</si>
  <si>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</si>
  <si>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</si>
  <si>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</si>
  <si>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</si>
  <si>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</si>
  <si>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</si>
  <si>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</si>
  <si>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</si>
  <si>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</si>
  <si>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</si>
  <si>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</si>
  <si>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</si>
  <si>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</si>
  <si>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</si>
  <si>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</si>
  <si>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</si>
  <si>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</si>
  <si>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</si>
  <si>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</si>
  <si>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</si>
  <si>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</si>
  <si>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</si>
  <si>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</si>
  <si>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</si>
  <si>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</si>
  <si>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</si>
  <si>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</si>
  <si>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</si>
  <si>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</si>
  <si>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</si>
  <si>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</si>
  <si>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</si>
  <si>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</si>
  <si>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</si>
  <si>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</si>
  <si>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</si>
  <si>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</si>
  <si>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</si>
  <si>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</si>
  <si>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</si>
  <si>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</si>
  <si>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</si>
  <si>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</si>
  <si>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</si>
  <si>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</si>
  <si>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</si>
  <si>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</si>
  <si>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</si>
  <si>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</si>
  <si>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</si>
  <si>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</si>
  <si>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</si>
  <si>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</si>
  <si>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</si>
  <si>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</si>
  <si>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</si>
  <si>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</si>
  <si>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</si>
  <si>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</si>
  <si>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</si>
  <si>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</si>
  <si>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</si>
  <si>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</si>
  <si>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</si>
  <si>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</si>
  <si>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</si>
  <si>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</si>
  <si>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</si>
  <si>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</si>
  <si>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</si>
  <si>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</si>
  <si>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</si>
  <si>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</si>
  <si>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</si>
  <si>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</si>
  <si>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</si>
  <si>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</si>
  <si>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</si>
  <si>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</si>
  <si>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</si>
  <si>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</si>
  <si>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</si>
  <si>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</si>
  <si>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</si>
  <si>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</si>
  <si>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</si>
  <si>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</si>
  <si>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</si>
  <si>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</si>
  <si>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</si>
  <si>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</si>
  <si>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</si>
  <si>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</si>
  <si>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</si>
  <si>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</si>
  <si>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</si>
  <si>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</si>
  <si>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</si>
  <si>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</si>
  <si>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</si>
  <si>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</si>
  <si>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</si>
  <si>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</si>
  <si>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</si>
  <si>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</si>
  <si>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</si>
  <si>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</si>
  <si>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</si>
  <si>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</si>
  <si>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</si>
  <si>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</si>
  <si>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</si>
  <si>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</si>
  <si>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</si>
  <si>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</si>
  <si>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</si>
  <si>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</si>
  <si>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</si>
  <si>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</si>
  <si>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</si>
  <si>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</si>
  <si>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</si>
  <si>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</si>
  <si>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</si>
  <si>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</si>
  <si>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</si>
  <si>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</si>
  <si>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</si>
  <si>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</si>
  <si>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</si>
  <si>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</si>
  <si>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</si>
  <si>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</si>
  <si>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</si>
  <si>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</si>
  <si>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</si>
  <si>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</si>
  <si>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</si>
  <si>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</si>
  <si>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</si>
  <si>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</si>
  <si>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</si>
  <si>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</si>
  <si>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</si>
  <si>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</si>
  <si>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</si>
  <si>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</si>
  <si>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</si>
  <si>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</si>
  <si>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</si>
  <si>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</si>
  <si>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</si>
  <si>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</si>
  <si>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</si>
  <si>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</si>
  <si>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</si>
  <si>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</si>
  <si>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</si>
  <si>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</si>
  <si>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</si>
  <si>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</si>
  <si>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</si>
  <si>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</si>
  <si>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</si>
  <si>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</si>
  <si>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</si>
  <si>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</si>
  <si>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</si>
  <si>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</si>
  <si>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</si>
  <si>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</si>
  <si>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</si>
  <si>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</si>
  <si>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</si>
  <si>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</si>
  <si>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</si>
  <si>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</si>
  <si>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</si>
  <si>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</si>
  <si>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</si>
  <si>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</si>
  <si>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</si>
  <si>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</si>
  <si>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</si>
  <si>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</si>
  <si>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</si>
  <si>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</si>
  <si>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</si>
  <si>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</si>
  <si>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</si>
  <si>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</si>
  <si>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</si>
  <si>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</si>
  <si>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</si>
  <si>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</si>
  <si>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</si>
  <si>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</si>
  <si>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</si>
  <si>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</si>
  <si>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</si>
  <si>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</si>
  <si>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</si>
  <si>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</si>
  <si>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</si>
  <si>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</si>
  <si>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</si>
  <si>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</si>
  <si>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</si>
  <si>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</si>
  <si>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</si>
  <si>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</si>
  <si>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</si>
  <si>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</si>
  <si>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</si>
  <si>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</si>
  <si>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</si>
  <si>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</si>
  <si>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</si>
  <si>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</si>
  <si>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</si>
  <si>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</si>
  <si>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</si>
  <si>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</si>
  <si>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</si>
  <si>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</si>
  <si>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</si>
  <si>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</si>
  <si>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</si>
  <si>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</si>
  <si>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</si>
  <si>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</si>
  <si>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</si>
  <si>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</si>
  <si>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</si>
  <si>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</si>
  <si>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</si>
  <si>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</si>
  <si>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</si>
  <si>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</si>
  <si>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</si>
  <si>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</si>
  <si>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</si>
  <si>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</si>
  <si>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</si>
  <si>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</si>
  <si>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</si>
  <si>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</si>
  <si>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</si>
  <si>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</si>
  <si>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</si>
  <si>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</si>
  <si>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</si>
  <si>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</si>
  <si>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</si>
  <si>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</si>
  <si>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</si>
  <si>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</si>
  <si>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</si>
  <si>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</si>
  <si>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</si>
  <si>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</si>
  <si>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</si>
  <si>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</si>
  <si>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</si>
  <si>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</si>
  <si>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</si>
  <si>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</si>
  <si>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</si>
  <si>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</si>
  <si>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</si>
  <si>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</si>
  <si>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</si>
  <si>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</si>
  <si>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</si>
  <si>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</si>
  <si>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</si>
  <si>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</si>
  <si>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</si>
  <si>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</si>
  <si>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</si>
  <si>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</si>
  <si>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</si>
  <si>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</si>
  <si>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</si>
  <si>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</si>
  <si>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</si>
  <si>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</si>
  <si>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</si>
  <si>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</si>
  <si>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</si>
  <si>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</si>
  <si>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</si>
  <si>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</si>
  <si>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</si>
  <si>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</si>
  <si>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</si>
  <si>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</si>
  <si>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</si>
  <si>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</si>
  <si>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</si>
  <si>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</si>
  <si>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</si>
  <si>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</si>
  <si>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</si>
  <si>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</si>
  <si>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</si>
  <si>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</si>
  <si>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</si>
  <si>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</si>
  <si>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</si>
  <si>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</si>
  <si>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</si>
  <si>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</si>
  <si>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</si>
  <si>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</si>
  <si>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</si>
  <si>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</si>
  <si>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</si>
  <si>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</si>
  <si>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</si>
  <si>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</si>
  <si>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</si>
  <si>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</si>
  <si>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</si>
  <si>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</si>
  <si>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</si>
  <si>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</si>
  <si>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</si>
  <si>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</si>
  <si>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</si>
  <si>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</si>
  <si>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</si>
  <si>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</si>
  <si>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</si>
  <si>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</si>
  <si>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</si>
  <si>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</si>
  <si>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</si>
  <si>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</si>
  <si>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</si>
  <si>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</si>
  <si>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</si>
  <si>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</si>
  <si>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</si>
  <si>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</si>
  <si>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</si>
  <si>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</si>
  <si>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</si>
  <si>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</si>
  <si>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</si>
  <si>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</si>
  <si>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</si>
  <si>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</si>
  <si>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</si>
  <si>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</si>
  <si>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</si>
  <si>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</si>
  <si>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</si>
  <si>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</si>
  <si>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</si>
  <si>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</si>
  <si>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</si>
  <si>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</si>
  <si>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</si>
  <si>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</si>
  <si>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</si>
  <si>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</si>
  <si>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</si>
  <si>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</si>
  <si>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</si>
  <si>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</si>
  <si>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</si>
  <si>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</si>
  <si>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</si>
  <si>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</si>
  <si>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</si>
  <si>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</si>
  <si>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</si>
  <si>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</si>
  <si>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</si>
  <si>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</si>
  <si>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</si>
  <si>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</si>
  <si>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</si>
  <si>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</si>
  <si>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</si>
  <si>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</si>
  <si>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</si>
  <si>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</si>
  <si>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</si>
  <si>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</si>
  <si>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</si>
  <si>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</si>
  <si>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</si>
  <si>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</si>
  <si>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</si>
  <si>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</si>
  <si>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</si>
  <si>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</si>
  <si>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</si>
  <si>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</si>
  <si>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</si>
  <si>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</si>
  <si>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</si>
  <si>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</si>
  <si>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</si>
  <si>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</si>
  <si>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</si>
  <si>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</si>
  <si>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</si>
  <si>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</si>
  <si>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</si>
  <si>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</si>
  <si>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</si>
  <si>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</si>
  <si>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</si>
  <si>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</si>
  <si>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</si>
  <si>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</si>
  <si>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</si>
  <si>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</si>
  <si>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</si>
  <si>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</si>
  <si>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</si>
  <si>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</si>
  <si>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</si>
  <si>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</si>
  <si>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</si>
  <si>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</si>
  <si>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</si>
  <si>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</si>
  <si>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</si>
  <si>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</si>
  <si>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</si>
  <si>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</si>
  <si>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</si>
  <si>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</si>
  <si>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</si>
  <si>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</si>
  <si>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</si>
  <si>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</si>
  <si>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</si>
  <si>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</si>
  <si>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</si>
  <si>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</si>
  <si>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</si>
  <si>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</si>
  <si>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</si>
  <si>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</si>
  <si>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</si>
  <si>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</si>
  <si>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</si>
  <si>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</si>
  <si>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</si>
  <si>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</si>
  <si>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</si>
  <si>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</si>
  <si>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</si>
  <si>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</si>
  <si>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</si>
  <si>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</si>
  <si>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</si>
  <si>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</si>
  <si>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</si>
  <si>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</si>
  <si>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</si>
  <si>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</si>
  <si>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</si>
  <si>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</si>
  <si>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</si>
  <si>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</si>
  <si>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</si>
  <si>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</si>
  <si>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</si>
  <si>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</si>
  <si>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</si>
  <si>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</si>
  <si>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</si>
  <si>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</si>
  <si>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</si>
  <si>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</si>
  <si>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</si>
  <si>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</si>
  <si>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</si>
  <si>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</si>
  <si>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</si>
  <si>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</si>
  <si>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</si>
  <si>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</si>
  <si>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</si>
  <si>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</si>
  <si>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</si>
  <si>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</si>
  <si>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</si>
  <si>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</si>
  <si>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</si>
  <si>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</si>
  <si>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</si>
  <si>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</si>
  <si>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</si>
  <si>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</si>
  <si>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</si>
  <si>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</si>
  <si>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</si>
  <si>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</si>
  <si>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</si>
  <si>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</si>
  <si>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</si>
  <si>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</si>
  <si>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</si>
  <si>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</si>
  <si>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</si>
  <si>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</si>
  <si>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</si>
  <si>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</si>
  <si>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</si>
  <si>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</si>
  <si>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</si>
  <si>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</si>
  <si>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</si>
  <si>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</si>
  <si>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</si>
  <si>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</si>
  <si>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</si>
  <si>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</si>
  <si>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</si>
  <si>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</si>
  <si>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</si>
  <si>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</si>
  <si>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</si>
  <si>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</si>
  <si>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</si>
  <si>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</si>
  <si>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</si>
  <si>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</si>
  <si>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</si>
  <si>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</si>
  <si>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</si>
  <si>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</si>
  <si>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</si>
  <si>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</si>
  <si>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</si>
  <si>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</si>
  <si>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</si>
  <si>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</si>
  <si>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</si>
  <si>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</si>
  <si>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</si>
  <si>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</si>
  <si>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</si>
  <si>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</si>
  <si>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</si>
  <si>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</si>
  <si>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</si>
  <si>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</si>
  <si>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</si>
  <si>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</si>
  <si>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</si>
  <si>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</si>
  <si>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</si>
  <si>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</si>
  <si>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</si>
  <si>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</si>
  <si>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</si>
  <si>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</si>
  <si>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</si>
  <si>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</si>
  <si>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</si>
  <si>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</si>
  <si>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</si>
  <si>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</si>
  <si>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</si>
  <si>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</si>
  <si>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</si>
  <si>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</si>
  <si>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</si>
  <si>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</si>
  <si>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</si>
  <si>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</si>
  <si>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</si>
  <si>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</si>
  <si>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</si>
  <si>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</si>
  <si>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</si>
  <si>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</si>
  <si>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</si>
  <si>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</si>
  <si>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</si>
  <si>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</si>
  <si>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</si>
  <si>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</si>
  <si>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</si>
  <si>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</si>
  <si>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</si>
  <si>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</si>
  <si>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</si>
  <si>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</si>
  <si>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</si>
  <si>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</si>
  <si>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</si>
  <si>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</si>
  <si>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</si>
  <si>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</si>
  <si>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</si>
  <si>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</si>
  <si>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</si>
  <si>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</si>
  <si>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</si>
  <si>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</si>
  <si>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</si>
  <si>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</si>
  <si>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</si>
  <si>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</si>
  <si>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</si>
  <si>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</si>
  <si>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</si>
  <si>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</si>
  <si>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</si>
  <si>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</si>
  <si>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</si>
  <si>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</si>
  <si>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</si>
  <si>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</si>
  <si>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</si>
  <si>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</si>
  <si>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</si>
  <si>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</si>
  <si>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</si>
  <si>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</si>
  <si>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</si>
  <si>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</si>
  <si>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</si>
  <si>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</si>
  <si>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</si>
  <si>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</si>
  <si>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</si>
  <si>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</si>
  <si>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</si>
  <si>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</si>
  <si>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</si>
  <si>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</si>
  <si>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</si>
  <si>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</si>
  <si>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</si>
  <si>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</si>
  <si>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</si>
  <si>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</si>
  <si>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</si>
  <si>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</si>
  <si>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</si>
  <si>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</si>
  <si>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</si>
  <si>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</si>
  <si>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</si>
  <si>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</si>
  <si>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</si>
  <si>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</si>
  <si>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</si>
  <si>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</si>
  <si>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</si>
  <si>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</si>
  <si>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</si>
  <si>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</si>
  <si>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</si>
  <si>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</si>
  <si>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</si>
  <si>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</si>
  <si>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</si>
  <si>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</si>
  <si>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</si>
  <si>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</si>
  <si>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</si>
  <si>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</si>
  <si>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</si>
  <si>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</si>
  <si>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</si>
  <si>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</si>
  <si>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</si>
  <si>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</si>
  <si>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</si>
  <si>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</si>
  <si>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</si>
  <si>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</si>
  <si>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</si>
  <si>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</si>
  <si>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</si>
  <si>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</si>
  <si>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</si>
  <si>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</si>
  <si>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</si>
  <si>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</si>
  <si>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</si>
  <si>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</si>
  <si>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</si>
  <si>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</si>
  <si>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</si>
  <si>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</si>
  <si>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</si>
  <si>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</si>
  <si>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</si>
  <si>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</si>
  <si>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</si>
  <si>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</si>
  <si>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</si>
  <si>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</si>
  <si>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</si>
  <si>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</si>
  <si>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</si>
  <si>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</si>
  <si>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</si>
  <si>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</si>
  <si>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</si>
  <si>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</si>
  <si>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</si>
  <si>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</si>
  <si>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</si>
  <si>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</si>
  <si>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</si>
  <si>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</si>
  <si>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</si>
  <si>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</si>
  <si>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</si>
  <si>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</si>
  <si>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</si>
  <si>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</si>
  <si>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</si>
  <si>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</si>
  <si>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</si>
  <si>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</si>
  <si>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</si>
  <si>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</si>
  <si>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</si>
  <si>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</si>
  <si>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</si>
  <si>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</si>
  <si>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</si>
  <si>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</si>
  <si>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</si>
  <si>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</si>
  <si>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</si>
  <si>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</si>
  <si>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</si>
  <si>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</si>
  <si>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</si>
  <si>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</si>
  <si>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</si>
  <si>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</si>
  <si>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</si>
  <si>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</si>
  <si>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</si>
  <si>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</si>
  <si>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</si>
  <si>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</si>
  <si>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</si>
  <si>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</si>
  <si>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</si>
  <si>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</si>
  <si>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</si>
  <si>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</si>
  <si>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</si>
  <si>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</si>
  <si>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</si>
  <si>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</si>
  <si>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</si>
  <si>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</si>
  <si>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</si>
  <si>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</si>
  <si>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</si>
  <si>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</si>
  <si>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</si>
  <si>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</si>
  <si>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</si>
  <si>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</si>
  <si>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</si>
  <si>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</si>
  <si>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</si>
  <si>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</si>
  <si>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</si>
  <si>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</si>
  <si>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</si>
  <si>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</si>
  <si>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</si>
  <si>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</si>
  <si>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</si>
  <si>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</si>
  <si>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</si>
  <si>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</si>
  <si>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</si>
  <si>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</si>
  <si>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</si>
  <si>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</si>
  <si>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</si>
  <si>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</si>
  <si>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</si>
  <si>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</si>
  <si>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</si>
  <si>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</si>
  <si>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</si>
  <si>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</si>
  <si>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</si>
  <si>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</si>
  <si>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</si>
  <si>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</si>
  <si>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</si>
  <si>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</si>
  <si>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</si>
  <si>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</si>
  <si>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</si>
  <si>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</si>
  <si>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</si>
  <si>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</si>
  <si>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</si>
  <si>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</si>
  <si>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</si>
  <si>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</si>
  <si>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</si>
  <si>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</si>
  <si>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</si>
  <si>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</si>
  <si>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</si>
  <si>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</si>
  <si>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</si>
  <si>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</si>
  <si>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</si>
  <si>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</si>
  <si>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</si>
  <si>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</si>
  <si>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</si>
  <si>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</si>
  <si>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</si>
  <si>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</si>
  <si>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</si>
  <si>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</si>
  <si>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</si>
  <si>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</si>
  <si>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</si>
  <si>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</si>
  <si>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</si>
  <si>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</si>
  <si>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</si>
  <si>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</si>
  <si>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</si>
  <si>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</si>
  <si>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</si>
  <si>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</si>
  <si>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</si>
  <si>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</si>
  <si>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</si>
  <si>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</si>
  <si>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</si>
  <si>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</si>
  <si>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</si>
  <si>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</si>
  <si>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</si>
  <si>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</si>
  <si>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</si>
  <si>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</si>
  <si>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</si>
  <si>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</si>
  <si>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</si>
  <si>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</si>
  <si>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</si>
  <si>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</si>
  <si>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</si>
  <si>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</si>
  <si>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</si>
  <si>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</si>
  <si>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</si>
  <si>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</si>
  <si>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</si>
  <si>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</si>
  <si>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</si>
  <si>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</si>
  <si>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</si>
  <si>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</si>
  <si>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</si>
  <si>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</si>
  <si>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</si>
  <si>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</si>
  <si>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</si>
  <si>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</si>
  <si>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</si>
  <si>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</si>
  <si>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</si>
  <si>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</si>
  <si>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</si>
  <si>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</si>
  <si>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</si>
  <si>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</si>
  <si>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</si>
  <si>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</si>
  <si>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</si>
  <si>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</si>
  <si>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</si>
  <si>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</si>
  <si>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</si>
  <si>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</si>
  <si>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</si>
  <si>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</si>
  <si>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</si>
  <si>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</si>
  <si>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</si>
  <si>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</si>
  <si>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</si>
  <si>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</si>
  <si>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</si>
  <si>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</si>
  <si>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</si>
  <si>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</si>
  <si>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</si>
  <si>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</si>
  <si>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</si>
  <si>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</si>
  <si>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</si>
  <si>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</si>
  <si>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</si>
  <si>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</si>
  <si>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</si>
  <si>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</si>
  <si>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</si>
  <si>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</si>
  <si>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</si>
  <si>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</si>
  <si>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</si>
  <si>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</si>
  <si>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</si>
  <si>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</si>
  <si>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</si>
  <si>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</si>
  <si>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</si>
  <si>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</si>
  <si>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</si>
  <si>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</si>
  <si>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</si>
  <si>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</si>
  <si>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</si>
  <si>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</si>
  <si>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</si>
  <si>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</si>
  <si>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</si>
  <si>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</si>
  <si>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</si>
  <si>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</si>
  <si>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</si>
  <si>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</si>
  <si>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</si>
  <si>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</si>
  <si>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</si>
  <si>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</si>
  <si>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</si>
  <si>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</si>
  <si>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</si>
  <si>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</si>
  <si>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</si>
  <si>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</si>
  <si>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</si>
  <si>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</si>
  <si>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</si>
  <si>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</si>
  <si>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</si>
  <si>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</si>
  <si>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</si>
  <si>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</si>
  <si>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</si>
  <si>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</si>
  <si>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</si>
  <si>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</si>
  <si>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</si>
  <si>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</si>
  <si>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</si>
  <si>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</si>
  <si>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</si>
  <si>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</si>
  <si>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</si>
  <si>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</si>
  <si>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</si>
  <si>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</si>
  <si>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</si>
  <si>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</si>
  <si>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</si>
  <si>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</si>
  <si>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</si>
  <si>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</si>
  <si>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</si>
  <si>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</si>
  <si>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</si>
  <si>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</si>
  <si>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</si>
  <si>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</si>
  <si>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</si>
  <si>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</si>
  <si>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</si>
  <si>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</si>
  <si>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</si>
  <si>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</si>
  <si>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</si>
  <si>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</si>
  <si>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</si>
  <si>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</si>
  <si>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</si>
  <si>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</si>
  <si>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</si>
  <si>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</si>
  <si>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</si>
  <si>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</si>
  <si>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</si>
  <si>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</si>
  <si>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</si>
  <si>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</si>
  <si>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</si>
  <si>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</si>
  <si>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</si>
  <si>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</si>
  <si>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</si>
  <si>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</si>
  <si>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</si>
  <si>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</si>
  <si>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</si>
  <si>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</si>
  <si>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</si>
  <si>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</si>
  <si>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</si>
  <si>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</si>
  <si>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</si>
  <si>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</si>
  <si>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</si>
  <si>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</si>
  <si>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</si>
  <si>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</si>
  <si>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</si>
  <si>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</si>
  <si>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</si>
  <si>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</si>
  <si>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</si>
  <si>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</si>
  <si>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</si>
  <si>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</si>
  <si>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</si>
  <si>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</si>
  <si>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</si>
  <si>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</si>
  <si>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</si>
  <si>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</si>
  <si>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</si>
  <si>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</si>
  <si>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</si>
  <si>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</si>
  <si>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</si>
  <si>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</si>
  <si>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</si>
  <si>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</si>
  <si>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</si>
  <si>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</si>
  <si>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</si>
  <si>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</si>
  <si>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</si>
  <si>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</si>
  <si>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</si>
  <si>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</si>
  <si>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</si>
  <si>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</si>
  <si>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</si>
  <si>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</si>
  <si>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</si>
  <si>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</si>
  <si>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</si>
  <si>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</si>
  <si>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</si>
  <si>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</si>
  <si>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</si>
  <si>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</si>
  <si>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</si>
  <si>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</si>
  <si>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</si>
  <si>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</si>
  <si>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</si>
  <si>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</si>
  <si>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</si>
  <si>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</si>
  <si>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</si>
  <si>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</si>
  <si>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</si>
  <si>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</si>
  <si>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</si>
  <si>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</si>
  <si>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</si>
  <si>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</si>
  <si>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</si>
  <si>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</si>
  <si>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</si>
  <si>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</si>
  <si>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</si>
  <si>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</si>
  <si>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</si>
  <si>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</si>
  <si>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</si>
  <si>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</si>
  <si>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</si>
  <si>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</si>
  <si>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</si>
  <si>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</si>
  <si>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</si>
  <si>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</si>
  <si>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</si>
  <si>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</si>
  <si>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</si>
  <si>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</si>
  <si>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</si>
  <si>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</si>
  <si>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</si>
  <si>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</si>
  <si>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</si>
  <si>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</si>
  <si>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</si>
  <si>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</si>
  <si>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</si>
  <si>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</si>
  <si>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</si>
  <si>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</si>
  <si>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</si>
  <si>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</si>
  <si>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</si>
  <si>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</si>
  <si>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</si>
  <si>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</si>
  <si>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</si>
  <si>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</si>
  <si>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</si>
  <si>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</si>
  <si>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</si>
  <si>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</si>
  <si>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</si>
  <si>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</si>
  <si>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</si>
  <si>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</si>
  <si>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</si>
  <si>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</si>
  <si>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</si>
  <si>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</si>
  <si>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</si>
  <si>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</si>
  <si>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</si>
  <si>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</si>
  <si>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</si>
  <si>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</si>
  <si>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</si>
  <si>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</si>
  <si>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</si>
  <si>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</si>
  <si>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</si>
  <si>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</si>
  <si>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</si>
  <si>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</si>
  <si>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</si>
  <si>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</si>
  <si>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</si>
  <si>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</si>
  <si>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</si>
  <si>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</si>
  <si>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</si>
  <si>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</si>
  <si>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</si>
  <si>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</si>
  <si>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</si>
  <si>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</si>
  <si>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</si>
  <si>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</si>
  <si>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</si>
  <si>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</si>
  <si>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</si>
  <si>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</si>
  <si>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</si>
  <si>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</si>
  <si>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</si>
  <si>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</si>
  <si>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</si>
  <si>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</si>
  <si>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</si>
  <si>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</si>
  <si>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</si>
  <si>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</si>
  <si>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</si>
  <si>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</si>
  <si>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</si>
  <si>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</si>
  <si>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</si>
  <si>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</si>
  <si>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</si>
  <si>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</si>
  <si>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</si>
  <si>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</si>
  <si>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</si>
  <si>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</si>
  <si>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</si>
  <si>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</si>
  <si>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</si>
  <si>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</si>
  <si>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</si>
  <si>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</si>
  <si>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</si>
  <si>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</si>
  <si>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</si>
  <si>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</si>
  <si>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</si>
  <si>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</si>
  <si>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</si>
  <si>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</si>
  <si>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</si>
  <si>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</si>
  <si>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</si>
  <si>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</si>
  <si>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</si>
  <si>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</si>
  <si>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</si>
  <si>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</si>
  <si>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</si>
  <si>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</si>
  <si>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</si>
  <si>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</si>
  <si>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</si>
  <si>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</si>
  <si>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</si>
  <si>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</si>
  <si>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</si>
  <si>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</si>
  <si>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</si>
  <si>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</si>
  <si>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</si>
  <si>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</si>
  <si>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</si>
  <si>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</si>
  <si>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</si>
  <si>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</si>
  <si>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</si>
  <si>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</si>
  <si>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</si>
  <si>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</si>
  <si>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</si>
  <si>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</si>
  <si>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</si>
  <si>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</si>
  <si>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</si>
  <si>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</si>
  <si>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</si>
  <si>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</si>
  <si>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</si>
  <si>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</si>
  <si>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</si>
  <si>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</si>
  <si>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</si>
  <si>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</si>
  <si>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</si>
  <si>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</si>
  <si>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</si>
  <si>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</si>
  <si>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</si>
  <si>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</si>
  <si>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</si>
  <si>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</si>
  <si>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</si>
  <si>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</si>
  <si>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</si>
  <si>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</si>
  <si>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</si>
  <si>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</si>
  <si>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</si>
  <si>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</si>
  <si>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</si>
  <si>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</si>
  <si>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</si>
  <si>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</si>
  <si>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</si>
  <si>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</si>
  <si>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</si>
  <si>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</si>
  <si>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</si>
  <si>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</si>
  <si>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</si>
  <si>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</si>
  <si>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</si>
  <si>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</si>
  <si>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</si>
  <si>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</si>
  <si>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</si>
  <si>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</si>
  <si>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</si>
  <si>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</si>
  <si>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</si>
  <si>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</si>
  <si>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</si>
  <si>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</si>
  <si>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</si>
  <si>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</si>
  <si>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</si>
  <si>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</si>
  <si>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</si>
  <si>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</si>
  <si>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</si>
  <si>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</si>
  <si>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</si>
  <si>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</si>
  <si>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</si>
  <si>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</si>
  <si>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</si>
  <si>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</si>
  <si>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</si>
  <si>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</si>
  <si>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</si>
  <si>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</si>
  <si>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</si>
  <si>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</si>
  <si>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</si>
  <si>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</si>
  <si>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</si>
  <si>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</si>
  <si>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</si>
  <si>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</si>
  <si>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</si>
  <si>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</si>
  <si>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</si>
  <si>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</si>
  <si>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</si>
  <si>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</si>
  <si>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</si>
  <si>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</si>
  <si>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</si>
  <si>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</si>
  <si>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</si>
  <si>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</si>
  <si>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</si>
  <si>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</si>
  <si>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</si>
  <si>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</si>
  <si>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</si>
  <si>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</si>
  <si>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</si>
  <si>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</si>
  <si>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</si>
  <si>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</si>
  <si>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</si>
  <si>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</si>
  <si>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</si>
  <si>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</si>
  <si>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</si>
  <si>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</si>
  <si>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</si>
  <si>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</si>
  <si>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</si>
  <si>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</si>
  <si>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</si>
  <si>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</si>
  <si>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</si>
  <si>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</si>
  <si>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</si>
  <si>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</si>
  <si>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</si>
  <si>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</si>
  <si>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</si>
  <si>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</si>
  <si>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</si>
  <si>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</si>
  <si>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</si>
  <si>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</si>
  <si>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</si>
  <si>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</si>
  <si>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</si>
  <si>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</si>
  <si>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</si>
  <si>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</si>
  <si>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</si>
  <si>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</si>
  <si>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</si>
  <si>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</si>
  <si>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</si>
  <si>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</si>
  <si>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</si>
  <si>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</si>
  <si>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</si>
  <si>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</si>
  <si>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</si>
  <si>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</si>
  <si>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</si>
  <si>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</si>
  <si>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</si>
  <si>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</si>
  <si>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</si>
  <si>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</si>
  <si>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</si>
  <si>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</si>
  <si>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</si>
  <si>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</si>
  <si>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</si>
  <si>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</si>
  <si>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</si>
  <si>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</si>
  <si>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</si>
  <si>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</si>
  <si>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</si>
  <si>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</si>
  <si>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</si>
  <si>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</si>
  <si>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</si>
  <si>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</si>
  <si>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</si>
  <si>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</si>
  <si>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</si>
  <si>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</si>
  <si>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</si>
  <si>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</si>
  <si>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</si>
  <si>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</si>
  <si>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</si>
  <si>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</si>
  <si>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</si>
  <si>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</si>
  <si>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</si>
  <si>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</si>
  <si>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</si>
  <si>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</si>
  <si>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</si>
  <si>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</si>
  <si>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</si>
  <si>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</si>
  <si>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</si>
  <si>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</si>
  <si>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</si>
  <si>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</si>
  <si>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</si>
  <si>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</si>
  <si>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</si>
  <si>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</si>
  <si>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</si>
  <si>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</si>
  <si>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</si>
  <si>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</si>
  <si>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</si>
  <si>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</si>
  <si>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</si>
  <si>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</si>
  <si>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</si>
  <si>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</si>
  <si>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</si>
  <si>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</si>
  <si>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</si>
  <si>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</si>
  <si>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</si>
  <si>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</si>
  <si>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</si>
  <si>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</si>
  <si>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</si>
  <si>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</si>
  <si>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</si>
  <si>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</si>
  <si>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</si>
  <si>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</si>
  <si>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</si>
  <si>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</si>
  <si>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</si>
  <si>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</si>
  <si>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</si>
  <si>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</si>
  <si>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</si>
  <si>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</si>
  <si>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</si>
  <si>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</si>
  <si>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</si>
  <si>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</si>
  <si>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</si>
  <si>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</si>
  <si>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</si>
  <si>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</si>
  <si>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</si>
  <si>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</si>
  <si>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</si>
  <si>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</si>
  <si>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</si>
  <si>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</si>
  <si>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</si>
  <si>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</si>
  <si>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</si>
  <si>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</si>
  <si>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</si>
  <si>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</si>
  <si>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</si>
  <si>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</si>
  <si>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</si>
  <si>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</si>
  <si>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</si>
  <si>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</si>
  <si>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</si>
  <si>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</si>
  <si>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</si>
  <si>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</si>
  <si>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</si>
  <si>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</si>
  <si>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</si>
  <si>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</si>
  <si>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</si>
  <si>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</si>
  <si>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</si>
  <si>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</si>
  <si>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</si>
  <si>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</si>
  <si>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</si>
  <si>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</si>
  <si>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</si>
  <si>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</si>
  <si>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</si>
  <si>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</si>
  <si>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</si>
  <si>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</si>
  <si>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</si>
  <si>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</si>
  <si>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</si>
  <si>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</si>
  <si>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</si>
  <si>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</si>
  <si>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</si>
  <si>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</si>
  <si>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</si>
  <si>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</si>
  <si>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</si>
  <si>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</si>
  <si>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</si>
  <si>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</si>
  <si>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</si>
  <si>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</si>
  <si>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</si>
  <si>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</si>
  <si>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</si>
  <si>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</si>
  <si>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</si>
  <si>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</si>
  <si>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</si>
  <si>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</si>
  <si>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</si>
  <si>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</si>
  <si>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</si>
  <si>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</si>
  <si>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</si>
  <si>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</si>
  <si>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</si>
  <si>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</si>
  <si>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</si>
  <si>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</si>
  <si>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</si>
  <si>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</si>
  <si>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</si>
  <si>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</si>
  <si>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</si>
  <si>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</si>
  <si>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</si>
  <si>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</si>
  <si>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</si>
  <si>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</si>
  <si>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</si>
  <si>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</si>
  <si>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</si>
  <si>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</si>
  <si>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</si>
  <si>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</si>
  <si>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</si>
  <si>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</si>
  <si>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</si>
  <si>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</si>
  <si>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</si>
  <si>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</si>
  <si>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</si>
  <si>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</si>
  <si>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</si>
  <si>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</si>
  <si>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</si>
  <si>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</si>
  <si>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</si>
  <si>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</si>
  <si>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</si>
  <si>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</si>
  <si>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</si>
  <si>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</si>
  <si>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</si>
  <si>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</si>
  <si>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</si>
  <si>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</si>
  <si>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</si>
  <si>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</si>
  <si>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</si>
  <si>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</si>
  <si>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</si>
  <si>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</si>
  <si>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</si>
  <si>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</si>
  <si>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</si>
  <si>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</si>
  <si>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</si>
  <si>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</si>
  <si>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</si>
  <si>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</si>
  <si>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</si>
  <si>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</si>
  <si>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</si>
  <si>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</si>
  <si>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</si>
  <si>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</si>
  <si>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</si>
  <si>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</si>
  <si>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</si>
  <si>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</si>
  <si>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</si>
  <si>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</si>
  <si>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</si>
  <si>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</si>
  <si>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</si>
  <si>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</si>
  <si>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</si>
  <si>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</si>
  <si>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</si>
  <si>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</si>
  <si>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</si>
  <si>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</si>
  <si>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</si>
  <si>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</si>
  <si>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</si>
  <si>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</si>
  <si>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</si>
  <si>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</si>
  <si>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</si>
  <si>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</si>
  <si>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</si>
  <si>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</si>
  <si>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</si>
  <si>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</si>
  <si>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</si>
  <si>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</si>
  <si>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</si>
  <si>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</si>
  <si>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</si>
  <si>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</si>
  <si>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</si>
  <si>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</si>
  <si>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</si>
  <si>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</si>
  <si>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</si>
  <si>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</si>
  <si>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</si>
  <si>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</si>
  <si>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</si>
  <si>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</si>
  <si>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</si>
  <si>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</si>
  <si>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</si>
  <si>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</si>
  <si>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</si>
  <si>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</si>
  <si>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</si>
  <si>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</si>
  <si>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</si>
  <si>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</si>
  <si>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</si>
  <si>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</si>
  <si>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</si>
  <si>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</si>
  <si>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</si>
  <si>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</si>
  <si>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</si>
  <si>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</si>
  <si>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</si>
  <si>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</si>
  <si>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</si>
  <si>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</si>
  <si>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</si>
  <si>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</si>
  <si>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</si>
  <si>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</si>
  <si>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</si>
  <si>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</si>
  <si>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</si>
  <si>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</si>
  <si>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</si>
  <si>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</si>
  <si>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</si>
  <si>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</si>
  <si>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</si>
  <si>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</si>
  <si>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</si>
  <si>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</si>
  <si>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</si>
  <si>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</si>
  <si>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</si>
  <si>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</si>
  <si>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</si>
  <si>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</si>
  <si>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</si>
  <si>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</si>
  <si>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</si>
  <si>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</si>
  <si>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</si>
  <si>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</si>
  <si>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</si>
  <si>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</si>
  <si>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</si>
  <si>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</si>
  <si>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</si>
  <si>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</si>
  <si>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</si>
  <si>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</si>
  <si>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</si>
  <si>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</si>
  <si>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</si>
  <si>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</si>
  <si>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</si>
  <si>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</si>
  <si>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</si>
  <si>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</si>
  <si>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</si>
  <si>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</si>
  <si>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</si>
  <si>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</si>
  <si>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</si>
  <si>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</si>
  <si>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</si>
  <si>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</si>
  <si>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</si>
  <si>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</si>
  <si>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</si>
  <si>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</si>
  <si>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</si>
  <si>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</si>
  <si>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</si>
  <si>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</si>
  <si>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</si>
  <si>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</si>
  <si>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</si>
  <si>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</si>
  <si>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</si>
  <si>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</si>
  <si>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</si>
  <si>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</si>
  <si>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</si>
  <si>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</si>
  <si>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</si>
  <si>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</si>
  <si>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</si>
  <si>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</si>
  <si>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</si>
  <si>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</si>
  <si>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</si>
  <si>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</si>
  <si>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</si>
  <si>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</si>
  <si>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</si>
  <si>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</si>
  <si>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</si>
  <si>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</si>
  <si>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</si>
  <si>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</si>
  <si>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</si>
  <si>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</si>
  <si>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</si>
  <si>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</si>
  <si>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</si>
  <si>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</si>
  <si>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</si>
  <si>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</si>
  <si>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</si>
  <si>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</si>
  <si>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</si>
  <si>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</si>
  <si>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</si>
  <si>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</si>
  <si>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</si>
  <si>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</si>
  <si>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</si>
  <si>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</si>
  <si>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</si>
  <si>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</si>
  <si>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</si>
  <si>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</si>
  <si>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</si>
  <si>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</si>
  <si>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</si>
  <si>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</si>
  <si>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</si>
  <si>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</si>
  <si>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</si>
  <si>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</si>
  <si>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</si>
  <si>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</si>
  <si>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</si>
  <si>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</si>
  <si>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</si>
  <si>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</si>
  <si>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</si>
  <si>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</si>
  <si>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</si>
  <si>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</si>
  <si>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</si>
  <si>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</si>
  <si>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</si>
  <si>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</si>
  <si>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</si>
  <si>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</si>
  <si>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</si>
  <si>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</si>
  <si>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</si>
  <si>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</si>
  <si>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</si>
  <si>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</si>
  <si>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</si>
  <si>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</si>
  <si>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</si>
  <si>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</si>
  <si>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</si>
  <si>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</si>
  <si>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</si>
  <si>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</si>
  <si>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</si>
  <si>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</si>
  <si>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</si>
  <si>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</si>
  <si>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</si>
  <si>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</si>
  <si>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</si>
  <si>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</si>
  <si>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</si>
  <si>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</si>
  <si>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</si>
  <si>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</si>
  <si>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</si>
  <si>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</si>
  <si>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</si>
  <si>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</si>
  <si>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</si>
  <si>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</si>
  <si>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</si>
  <si>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</si>
  <si>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</si>
  <si>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</si>
  <si>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</si>
  <si>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</si>
  <si>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</si>
  <si>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</si>
  <si>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</si>
  <si>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</si>
  <si>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</si>
  <si>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</si>
  <si>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</si>
  <si>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</si>
  <si>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</si>
  <si>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</si>
  <si>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</si>
  <si>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</si>
  <si>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</si>
  <si>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</si>
  <si>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</si>
  <si>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</si>
  <si>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</si>
  <si>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</si>
  <si>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</si>
  <si>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</si>
  <si>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</si>
  <si>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</si>
  <si>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</si>
  <si>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</si>
  <si>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</si>
  <si>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</si>
  <si>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</si>
  <si>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</si>
  <si>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</si>
  <si>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</si>
  <si>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</si>
  <si>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</si>
  <si>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</si>
  <si>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</si>
  <si>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</si>
  <si>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</si>
  <si>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</si>
  <si>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</si>
  <si>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</si>
  <si>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</si>
  <si>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</si>
  <si>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</si>
  <si>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</si>
  <si>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</si>
  <si>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</si>
  <si>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</si>
  <si>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</si>
  <si>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</si>
  <si>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</si>
  <si>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</si>
  <si>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</si>
  <si>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</si>
  <si>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</si>
  <si>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</si>
  <si>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</si>
  <si>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</si>
  <si>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</si>
  <si>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</si>
  <si>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</si>
  <si>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</si>
  <si>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</si>
  <si>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</si>
  <si>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</si>
  <si>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</si>
  <si>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</si>
  <si>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</si>
  <si>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</si>
  <si>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</si>
  <si>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</si>
  <si>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</si>
  <si>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</si>
  <si>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</si>
  <si>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</si>
  <si>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</si>
  <si>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</si>
  <si>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</si>
  <si>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</si>
  <si>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</si>
  <si>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</si>
  <si>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</si>
  <si>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</si>
  <si>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</si>
  <si>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</si>
  <si>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</si>
  <si>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</si>
  <si>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</si>
  <si>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</si>
  <si>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</si>
  <si>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</si>
  <si>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</si>
  <si>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</si>
  <si>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</si>
  <si>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</si>
  <si>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</si>
  <si>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</si>
  <si>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</si>
  <si>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</si>
  <si>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</si>
  <si>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</si>
  <si>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</si>
  <si>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</si>
  <si>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</si>
  <si>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</si>
  <si>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</si>
  <si>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</si>
  <si>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</si>
  <si>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</si>
  <si>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</si>
  <si>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</si>
  <si>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</si>
  <si>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</si>
  <si>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</si>
  <si>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</si>
  <si>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</si>
  <si>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</si>
  <si>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</si>
  <si>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</si>
  <si>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</si>
  <si>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</si>
  <si>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</si>
  <si>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</si>
  <si>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</si>
  <si>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</si>
  <si>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</si>
  <si>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</si>
  <si>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</si>
  <si>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</si>
  <si>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</si>
  <si>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</si>
  <si>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</si>
  <si>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</si>
  <si>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</si>
  <si>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</si>
  <si>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</si>
  <si>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</si>
  <si>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</si>
  <si>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</si>
  <si>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</si>
  <si>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</si>
  <si>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</si>
  <si>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</si>
  <si>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</si>
  <si>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</si>
  <si>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</si>
  <si>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</si>
  <si>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</si>
  <si>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</si>
  <si>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</si>
  <si>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</si>
  <si>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</si>
  <si>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</si>
  <si>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</si>
  <si>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</si>
  <si>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</si>
  <si>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</si>
  <si>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</si>
  <si>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</si>
  <si>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</si>
  <si>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</si>
  <si>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</si>
  <si>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</si>
  <si>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</si>
  <si>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</si>
  <si>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</si>
  <si>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</si>
  <si>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</si>
  <si>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</si>
  <si>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</si>
  <si>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</si>
  <si>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</si>
  <si>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</si>
  <si>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</si>
  <si>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</si>
  <si>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</si>
  <si>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</si>
  <si>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</si>
  <si>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</si>
  <si>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</si>
  <si>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</si>
  <si>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</si>
  <si>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</si>
  <si>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</si>
  <si>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</si>
  <si>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</si>
  <si>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</si>
  <si>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</si>
  <si>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</si>
  <si>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</si>
  <si>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</si>
  <si>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</si>
  <si>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</si>
  <si>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</si>
  <si>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</si>
  <si>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</si>
  <si>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</si>
  <si>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</si>
  <si>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</si>
  <si>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</si>
  <si>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</si>
  <si>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</si>
  <si>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</si>
  <si>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</si>
  <si>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</si>
  <si>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</si>
  <si>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</si>
  <si>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</si>
  <si>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</si>
  <si>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</si>
  <si>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</si>
  <si>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</si>
  <si>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</si>
  <si>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</si>
  <si>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</si>
  <si>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</si>
  <si>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</si>
  <si>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</si>
  <si>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</si>
  <si>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</si>
  <si>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</si>
  <si>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</si>
  <si>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</si>
  <si>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</si>
  <si>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</si>
  <si>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</si>
  <si>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</si>
  <si>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</si>
  <si>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</si>
  <si>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</si>
  <si>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</si>
  <si>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</si>
  <si>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</si>
  <si>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</si>
  <si>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</si>
  <si>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</si>
  <si>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</si>
  <si>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</si>
  <si>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</si>
  <si>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</si>
  <si>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</si>
  <si>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</si>
  <si>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</si>
  <si>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</si>
  <si>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</si>
  <si>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</si>
  <si>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</si>
  <si>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</si>
  <si>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</si>
  <si>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</si>
  <si>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</si>
  <si>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</si>
  <si>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</si>
  <si>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</si>
  <si>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</si>
  <si>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</si>
  <si>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</si>
  <si>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</si>
  <si>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</si>
  <si>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</si>
  <si>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</si>
  <si>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</si>
  <si>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</si>
  <si>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</si>
  <si>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</si>
  <si>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</si>
  <si>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</si>
  <si>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</si>
  <si>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</si>
  <si>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</si>
  <si>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</si>
  <si>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</si>
  <si>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</si>
  <si>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</si>
  <si>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</si>
  <si>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</si>
  <si>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</si>
  <si>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</si>
  <si>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</si>
  <si>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</si>
  <si>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</si>
  <si>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</si>
  <si>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</si>
  <si>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</si>
  <si>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</si>
  <si>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</si>
  <si>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</si>
  <si>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</si>
  <si>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</si>
  <si>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</si>
  <si>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</si>
  <si>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</si>
  <si>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</si>
  <si>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</si>
  <si>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</si>
  <si>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</si>
  <si>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</si>
  <si>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</si>
  <si>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</si>
  <si>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</si>
  <si>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</si>
  <si>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</si>
  <si>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</si>
  <si>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</si>
  <si>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</si>
  <si>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</si>
  <si>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</si>
  <si>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</si>
  <si>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</si>
  <si>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</si>
  <si>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</si>
  <si>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</si>
  <si>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</si>
  <si>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</si>
  <si>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</si>
  <si>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</si>
  <si>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</si>
  <si>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</si>
  <si>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</si>
  <si>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</si>
  <si>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</si>
  <si>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</si>
  <si>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</si>
  <si>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</si>
  <si>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</si>
  <si>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</si>
  <si>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</si>
  <si>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</si>
  <si>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</si>
  <si>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</si>
  <si>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</si>
  <si>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</si>
  <si>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</si>
  <si>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</si>
  <si>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</si>
  <si>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</si>
  <si>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</si>
  <si>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</si>
  <si>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</si>
  <si>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</si>
  <si>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</si>
  <si>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</si>
  <si>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</si>
  <si>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</si>
  <si>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</si>
  <si>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</si>
  <si>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</si>
  <si>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</si>
  <si>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</si>
  <si>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</si>
  <si>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</si>
  <si>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</si>
  <si>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</si>
  <si>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</si>
  <si>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</si>
  <si>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</si>
  <si>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</si>
  <si>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</si>
  <si>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</si>
  <si>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</si>
  <si>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</si>
  <si>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</si>
  <si>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</si>
  <si>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</si>
  <si>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</si>
  <si>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</si>
  <si>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</si>
  <si>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</si>
  <si>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</si>
  <si>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</si>
  <si>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</si>
  <si>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</si>
  <si>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</si>
  <si>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</si>
  <si>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</si>
  <si>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</si>
  <si>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</si>
  <si>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</si>
  <si>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</si>
  <si>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</si>
  <si>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</si>
  <si>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</si>
  <si>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</si>
  <si>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</si>
  <si>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</si>
  <si>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</si>
  <si>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</si>
  <si>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</si>
  <si>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</si>
  <si>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</si>
  <si>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</si>
  <si>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</si>
  <si>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</si>
  <si>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</si>
  <si>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</si>
  <si>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</si>
  <si>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</si>
  <si>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</si>
  <si>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</si>
  <si>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</si>
  <si>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</si>
  <si>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</si>
  <si>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</si>
  <si>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</si>
  <si>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</si>
  <si>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</si>
  <si>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</si>
  <si>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</si>
  <si>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</si>
  <si>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</si>
  <si>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</si>
  <si>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</si>
  <si>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</si>
  <si>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</si>
  <si>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</si>
  <si>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</si>
  <si>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</si>
  <si>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</si>
  <si>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</si>
  <si>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</si>
  <si>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</si>
  <si>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</si>
  <si>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</si>
  <si>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</si>
  <si>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</si>
  <si>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</si>
  <si>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</si>
  <si>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</si>
  <si>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</si>
  <si>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</si>
  <si>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</si>
  <si>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</si>
  <si>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</si>
  <si>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</si>
  <si>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</si>
  <si>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</si>
  <si>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</si>
  <si>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</si>
  <si>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</si>
  <si>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</si>
  <si>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</si>
  <si>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</si>
  <si>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</si>
  <si>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</si>
  <si>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</si>
  <si>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</si>
  <si>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</si>
  <si>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</si>
  <si>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</si>
  <si>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</si>
  <si>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</si>
  <si>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</si>
  <si>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</si>
  <si>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</si>
  <si>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</si>
  <si>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</si>
  <si>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</si>
  <si>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</si>
  <si>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</si>
  <si>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</si>
  <si>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</si>
  <si>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</si>
  <si>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</si>
  <si>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</si>
  <si>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</si>
  <si>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</si>
  <si>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</si>
  <si>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</si>
  <si>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</si>
  <si>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</si>
  <si>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</si>
  <si>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</si>
  <si>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</si>
  <si>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</si>
  <si>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</si>
  <si>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</si>
  <si>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</si>
  <si>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</si>
  <si>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</si>
  <si>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</si>
  <si>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</si>
  <si>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</si>
  <si>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</si>
  <si>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</si>
  <si>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</si>
  <si>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</si>
  <si>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</si>
  <si>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</si>
  <si>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</si>
  <si>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</si>
  <si>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</si>
  <si>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</si>
  <si>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</si>
  <si>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</si>
  <si>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</si>
  <si>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</si>
  <si>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</si>
  <si>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</si>
  <si>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</si>
  <si>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</si>
  <si>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</si>
  <si>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</si>
  <si>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</si>
  <si>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</si>
  <si>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</si>
  <si>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</si>
  <si>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</si>
  <si>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</si>
  <si>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</si>
  <si>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</si>
  <si>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</si>
  <si>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</si>
  <si>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</si>
  <si>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</si>
  <si>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</si>
  <si>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</si>
  <si>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</si>
  <si>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</si>
  <si>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</si>
  <si>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</si>
  <si>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</si>
  <si>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</si>
  <si>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</si>
  <si>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</si>
  <si>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</si>
  <si>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</si>
  <si>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</si>
  <si>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</si>
  <si>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</si>
  <si>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</si>
  <si>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</si>
  <si>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</si>
  <si>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</si>
  <si>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</si>
  <si>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</si>
  <si>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</si>
  <si>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</si>
  <si>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</si>
  <si>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</si>
  <si>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</si>
  <si>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</si>
  <si>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</si>
  <si>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</si>
  <si>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</si>
  <si>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</si>
  <si>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</si>
  <si>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</si>
  <si>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</si>
  <si>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</si>
  <si>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</si>
  <si>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</si>
  <si>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</si>
  <si>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</si>
  <si>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</si>
  <si>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</si>
  <si>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</si>
  <si>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</si>
  <si>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</si>
  <si>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</si>
  <si>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</si>
  <si>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</si>
  <si>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</si>
  <si>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</si>
  <si>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</si>
  <si>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</si>
  <si>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</si>
  <si>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</si>
  <si>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</si>
  <si>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</si>
  <si>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</si>
  <si>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</si>
  <si>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</si>
  <si>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</si>
  <si>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</si>
  <si>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</si>
  <si>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</si>
  <si>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</si>
  <si>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</si>
  <si>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</si>
  <si>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</si>
  <si>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</si>
  <si>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</si>
  <si>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</si>
  <si>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</si>
  <si>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</si>
  <si>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</si>
  <si>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</si>
  <si>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</si>
  <si>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</si>
  <si>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</si>
  <si>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</si>
  <si>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</si>
  <si>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</si>
  <si>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</si>
  <si>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</si>
  <si>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</si>
  <si>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</si>
  <si>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</si>
  <si>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</si>
  <si>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</si>
  <si>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</si>
  <si>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</si>
  <si>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</si>
  <si>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</si>
  <si>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</si>
  <si>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</si>
  <si>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</si>
  <si>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</si>
  <si>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</si>
  <si>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</si>
  <si>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</si>
  <si>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</si>
  <si>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</si>
  <si>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</si>
  <si>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</si>
  <si>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</si>
  <si>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</si>
  <si>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</si>
  <si>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</si>
  <si>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</si>
  <si>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</si>
  <si>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</si>
  <si>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</si>
  <si>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</si>
  <si>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</si>
  <si>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</si>
  <si>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</si>
  <si>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</si>
  <si>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</si>
  <si>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</si>
  <si>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</si>
  <si>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</si>
  <si>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</si>
  <si>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</si>
  <si>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</si>
  <si>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</si>
  <si>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</si>
  <si>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</si>
  <si>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</si>
  <si>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</si>
  <si>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</si>
  <si>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</si>
  <si>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</si>
  <si>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</si>
  <si>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</si>
  <si>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</si>
  <si>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</si>
  <si>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</si>
  <si>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</si>
  <si>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</si>
  <si>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</si>
  <si>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</si>
  <si>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</si>
  <si>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</si>
  <si>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</si>
  <si>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</si>
  <si>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</si>
  <si>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</si>
  <si>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</si>
  <si>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</si>
  <si>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</si>
  <si>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</si>
  <si>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</si>
  <si>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</si>
  <si>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</si>
  <si>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</si>
  <si>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</si>
  <si>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</si>
  <si>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</si>
  <si>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</si>
  <si>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</si>
  <si>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</si>
  <si>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</si>
  <si>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</si>
  <si>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</si>
  <si>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</si>
  <si>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</si>
  <si>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</si>
  <si>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</si>
  <si>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</si>
  <si>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</si>
  <si>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</si>
  <si>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</si>
  <si>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</si>
  <si>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</si>
  <si>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</si>
  <si>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</si>
  <si>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</si>
  <si>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</si>
  <si>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</si>
  <si>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</si>
  <si>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</si>
  <si>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</si>
  <si>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</si>
  <si>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</si>
  <si>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</si>
  <si>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</si>
  <si>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</si>
  <si>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</si>
  <si>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</si>
  <si>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</si>
  <si>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</si>
  <si>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</si>
  <si>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</si>
  <si>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</si>
  <si>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</si>
  <si>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</si>
  <si>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</si>
  <si>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</si>
  <si>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</si>
  <si>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</si>
  <si>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</si>
  <si>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</si>
  <si>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</si>
  <si>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</si>
  <si>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</si>
  <si>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</si>
  <si>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</si>
  <si>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</si>
  <si>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</si>
  <si>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</si>
  <si>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</si>
  <si>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</si>
  <si>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</si>
  <si>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</si>
  <si>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</si>
  <si>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</si>
  <si>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</si>
  <si>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</si>
  <si>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</si>
  <si>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</si>
  <si>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</si>
  <si>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</si>
  <si>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</si>
  <si>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</si>
  <si>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</si>
  <si>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</si>
  <si>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</si>
  <si>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</si>
  <si>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</si>
  <si>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</si>
  <si>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</si>
  <si>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</si>
  <si>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</si>
  <si>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</si>
  <si>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</si>
  <si>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</si>
  <si>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</si>
  <si>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</si>
  <si>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</si>
  <si>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</si>
  <si>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</si>
  <si>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</si>
  <si>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</si>
  <si>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</si>
  <si>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</si>
  <si>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</si>
  <si>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</si>
  <si>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</si>
  <si>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</si>
  <si>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</si>
  <si>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</si>
  <si>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</si>
  <si>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</si>
  <si>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</si>
  <si>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</si>
  <si>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</si>
  <si>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</si>
  <si>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</si>
  <si>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</si>
  <si>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</si>
  <si>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</si>
  <si>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</si>
  <si>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</si>
  <si>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</si>
  <si>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</si>
  <si>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</si>
  <si>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</si>
  <si>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</si>
  <si>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</si>
  <si>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</si>
  <si>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</si>
  <si>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</si>
  <si>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</si>
  <si>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</si>
  <si>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</si>
  <si>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</si>
  <si>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</si>
  <si>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</si>
  <si>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</si>
  <si>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</si>
  <si>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</si>
  <si>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</si>
  <si>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</si>
  <si>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</si>
  <si>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</si>
  <si>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</si>
  <si>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</si>
  <si>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</si>
  <si>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</si>
  <si>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</si>
  <si>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</si>
  <si>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</si>
  <si>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</si>
  <si>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</si>
  <si>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</si>
  <si>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</si>
  <si>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</si>
  <si>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</si>
  <si>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</si>
  <si>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</si>
  <si>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</si>
  <si>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</si>
  <si>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</si>
  <si>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</si>
  <si>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</si>
  <si>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</si>
  <si>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</si>
  <si>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</si>
  <si>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</si>
  <si>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</si>
  <si>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</si>
  <si>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</si>
  <si>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</si>
  <si>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</si>
  <si>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</si>
  <si>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</si>
  <si>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</si>
  <si>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</si>
  <si>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</si>
  <si>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</si>
  <si>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</si>
  <si>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</si>
  <si>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</si>
  <si>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</si>
  <si>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</si>
  <si>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</si>
  <si>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</si>
  <si>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</si>
  <si>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</si>
  <si>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</si>
  <si>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</si>
  <si>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</si>
  <si>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</si>
  <si>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</si>
  <si>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</si>
  <si>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</si>
  <si>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</si>
  <si>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</si>
  <si>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</si>
  <si>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</si>
  <si>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</si>
  <si>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</si>
  <si>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</si>
  <si>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</si>
  <si>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</si>
  <si>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</si>
  <si>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</si>
  <si>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</si>
  <si>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</si>
  <si>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</si>
  <si>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</si>
  <si>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</si>
  <si>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</si>
  <si>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</si>
  <si>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</si>
  <si>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</si>
  <si>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</si>
  <si>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</si>
  <si>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</si>
  <si>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</si>
  <si>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</si>
  <si>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</si>
  <si>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</si>
  <si>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</si>
  <si>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</si>
  <si>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</si>
  <si>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</si>
  <si>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</si>
  <si>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</si>
  <si>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</si>
  <si>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</si>
  <si>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</si>
  <si>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</si>
  <si>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</si>
  <si>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</si>
  <si>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</si>
  <si>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</si>
  <si>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</si>
  <si>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</si>
  <si>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</si>
  <si>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</si>
  <si>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</si>
  <si>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</si>
  <si>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</si>
  <si>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</si>
  <si>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</si>
  <si>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</si>
  <si>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</si>
  <si>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</si>
  <si>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</si>
  <si>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</si>
  <si>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</si>
  <si>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</si>
  <si>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</si>
  <si>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</si>
  <si>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</si>
  <si>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</si>
  <si>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</si>
  <si>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</si>
  <si>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</si>
  <si>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</si>
  <si>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</si>
  <si>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</si>
  <si>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</si>
  <si>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</si>
  <si>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</si>
  <si>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</si>
  <si>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</si>
  <si>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</si>
  <si>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</si>
  <si>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</si>
  <si>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</si>
  <si>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</si>
  <si>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</si>
  <si>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</si>
  <si>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</si>
  <si>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</si>
  <si>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</si>
  <si>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</si>
  <si>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</si>
  <si>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</si>
  <si>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</si>
  <si>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</si>
  <si>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</si>
  <si>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</si>
  <si>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</si>
  <si>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</si>
  <si>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</si>
  <si>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</si>
  <si>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</si>
  <si>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</si>
  <si>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</si>
  <si>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</si>
  <si>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</si>
  <si>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</si>
  <si>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</si>
  <si>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</si>
  <si>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</si>
  <si>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</si>
  <si>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</si>
  <si>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</si>
  <si>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</si>
  <si>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</si>
  <si>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</si>
  <si>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</si>
  <si>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</si>
  <si>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</si>
  <si>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</si>
  <si>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</si>
  <si>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</si>
  <si>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</si>
  <si>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</si>
  <si>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</si>
  <si>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</si>
  <si>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</si>
  <si>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</si>
  <si>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</si>
  <si>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</si>
  <si>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</si>
  <si>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</si>
  <si>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</si>
  <si>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</si>
  <si>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</si>
  <si>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</si>
  <si>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</si>
  <si>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</si>
  <si>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</si>
  <si>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</si>
  <si>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</si>
  <si>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</si>
  <si>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</si>
  <si>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</si>
  <si>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</si>
  <si>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</si>
  <si>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</si>
  <si>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</si>
  <si>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</si>
  <si>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</si>
  <si>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</si>
  <si>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</si>
  <si>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</si>
  <si>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</si>
  <si>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</si>
  <si>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</si>
  <si>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</si>
  <si>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</si>
  <si>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</si>
  <si>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</si>
  <si>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</si>
  <si>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</si>
  <si>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</si>
  <si>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</si>
  <si>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</si>
  <si>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</si>
  <si>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</si>
  <si>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</si>
  <si>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</si>
  <si>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</si>
  <si>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</si>
  <si>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</si>
  <si>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</si>
  <si>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</si>
  <si>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</si>
  <si>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</si>
  <si>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</si>
  <si>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</si>
  <si>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</si>
  <si>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</si>
  <si>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</si>
  <si>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</si>
  <si>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</si>
  <si>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</si>
  <si>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</si>
  <si>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</si>
  <si>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</si>
  <si>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</si>
  <si>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</si>
  <si>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</si>
  <si>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</si>
  <si>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</si>
  <si>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</si>
  <si>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</si>
  <si>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</si>
  <si>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</si>
  <si>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</si>
  <si>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</si>
  <si>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</si>
  <si>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</si>
  <si>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</si>
  <si>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</si>
  <si>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</si>
  <si>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</si>
  <si>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</si>
  <si>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</si>
  <si>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</si>
  <si>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</si>
  <si>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</si>
  <si>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</si>
  <si>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</si>
  <si>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</si>
  <si>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</si>
  <si>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</si>
  <si>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</si>
  <si>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</si>
  <si>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</si>
  <si>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</si>
  <si>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</si>
  <si>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</si>
  <si>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</si>
  <si>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</si>
  <si>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</si>
  <si>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</si>
  <si>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</si>
  <si>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</si>
  <si>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</si>
  <si>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</si>
  <si>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</si>
  <si>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</si>
  <si>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</si>
  <si>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</si>
  <si>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</si>
  <si>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</si>
  <si>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</si>
  <si>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</si>
  <si>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</si>
  <si>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</si>
  <si>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</si>
  <si>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</si>
  <si>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</si>
  <si>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</si>
  <si>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</si>
  <si>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</si>
  <si>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</si>
  <si>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</si>
  <si>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</si>
  <si>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</si>
  <si>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</si>
  <si>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</si>
  <si>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</si>
  <si>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</si>
  <si>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</si>
  <si>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</si>
  <si>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</si>
  <si>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</si>
  <si>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</si>
  <si>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</si>
  <si>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</si>
  <si>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</si>
  <si>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</si>
  <si>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</si>
  <si>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</si>
  <si>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</si>
  <si>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</si>
  <si>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</si>
  <si>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</si>
  <si>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</si>
  <si>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</si>
  <si>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</si>
  <si>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</si>
  <si>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</si>
  <si>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</si>
  <si>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</si>
  <si>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</si>
  <si>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</si>
  <si>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</si>
  <si>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</si>
  <si>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</si>
  <si>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</si>
  <si>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</si>
  <si>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</si>
  <si>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</si>
  <si>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</si>
  <si>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</si>
  <si>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</si>
  <si>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</si>
  <si>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</si>
  <si>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</si>
  <si>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</si>
  <si>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</si>
  <si>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</si>
  <si>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</si>
  <si>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</si>
  <si>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</si>
  <si>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</si>
  <si>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</si>
  <si>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</si>
  <si>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</si>
  <si>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</si>
  <si>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</si>
  <si>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</si>
  <si>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</si>
  <si>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</si>
  <si>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</si>
  <si>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</si>
  <si>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</si>
  <si>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</si>
  <si>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</si>
  <si>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</si>
  <si>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</si>
  <si>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</si>
  <si>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</si>
  <si>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</si>
  <si>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</si>
  <si>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</si>
  <si>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</si>
  <si>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</si>
  <si>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</si>
  <si>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</si>
  <si>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</si>
  <si>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</si>
  <si>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</si>
  <si>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</si>
  <si>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</si>
  <si>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</si>
  <si>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</si>
  <si>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</si>
  <si>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</si>
  <si>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</si>
  <si>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</si>
  <si>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</si>
  <si>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</si>
  <si>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</si>
  <si>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</si>
  <si>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</si>
  <si>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</si>
  <si>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</si>
  <si>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</si>
  <si>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</si>
  <si>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</si>
  <si>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</si>
  <si>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</si>
  <si>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</si>
  <si>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</si>
  <si>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</si>
  <si>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</si>
  <si>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</si>
  <si>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</si>
  <si>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</si>
  <si>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</si>
  <si>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</si>
  <si>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</si>
  <si>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</si>
  <si>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</si>
  <si>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</si>
  <si>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</si>
  <si>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</si>
  <si>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</si>
  <si>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</si>
  <si>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</si>
  <si>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</si>
  <si>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</si>
  <si>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</si>
  <si>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</si>
  <si>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</si>
  <si>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</si>
  <si>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</si>
  <si>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</si>
  <si>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</si>
  <si>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</si>
  <si>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</si>
  <si>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</si>
  <si>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</si>
  <si>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</si>
  <si>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</si>
  <si>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</si>
  <si>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</si>
  <si>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</si>
  <si>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</si>
  <si>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</si>
  <si>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</si>
  <si>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</si>
  <si>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</si>
  <si>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</si>
  <si>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</si>
  <si>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</si>
  <si>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</si>
  <si>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</si>
  <si>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</si>
  <si>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</si>
  <si>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</si>
  <si>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</si>
  <si>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</si>
  <si>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</si>
  <si>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</si>
  <si>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</si>
  <si>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</si>
  <si>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</si>
  <si>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</si>
  <si>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</si>
  <si>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</si>
  <si>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</si>
  <si>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</si>
  <si>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</si>
  <si>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</si>
  <si>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</si>
  <si>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</si>
  <si>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</si>
  <si>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</si>
  <si>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</si>
  <si>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</si>
  <si>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</si>
  <si>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</si>
  <si>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</si>
  <si>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</si>
  <si>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</si>
  <si>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</si>
  <si>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</si>
  <si>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</si>
  <si>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</si>
  <si>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</si>
  <si>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</si>
  <si>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</si>
  <si>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</si>
  <si>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</si>
  <si>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</si>
  <si>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</si>
  <si>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</si>
  <si>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</si>
  <si>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</si>
  <si>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</si>
  <si>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</si>
  <si>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</si>
  <si>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</si>
  <si>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</si>
  <si>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</si>
  <si>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</si>
  <si>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</si>
  <si>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</si>
  <si>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</si>
  <si>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</si>
  <si>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</si>
  <si>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</si>
  <si>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</si>
  <si>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</si>
  <si>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</si>
  <si>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</si>
  <si>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</si>
  <si>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</si>
  <si>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</si>
  <si>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</si>
  <si>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</si>
  <si>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</si>
  <si>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</si>
  <si>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</si>
  <si>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</si>
  <si>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</si>
  <si>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</si>
  <si>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</si>
  <si>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</si>
  <si>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</si>
  <si>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</si>
  <si>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</si>
  <si>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</si>
  <si>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</si>
  <si>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</si>
  <si>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</si>
  <si>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</si>
  <si>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</si>
  <si>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</si>
  <si>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</si>
  <si>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</si>
  <si>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</si>
  <si>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</si>
  <si>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</si>
  <si>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</si>
  <si>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</si>
  <si>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</si>
  <si>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</si>
  <si>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</si>
  <si>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</si>
  <si>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</si>
  <si>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</si>
  <si>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</si>
  <si>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</si>
  <si>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</si>
  <si>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</si>
  <si>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</si>
  <si>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</si>
  <si>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</si>
  <si>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</si>
  <si>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</si>
  <si>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</si>
  <si>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</si>
  <si>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</si>
  <si>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</si>
  <si>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</si>
  <si>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</si>
  <si>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</si>
  <si>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</si>
  <si>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</si>
  <si>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</si>
  <si>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</si>
  <si>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</si>
  <si>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</si>
  <si>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</si>
  <si>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</si>
  <si>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</si>
  <si>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</si>
  <si>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</si>
  <si>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</si>
  <si>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</si>
  <si>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</si>
  <si>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</si>
  <si>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</si>
  <si>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</si>
  <si>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</si>
  <si>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</si>
  <si>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</si>
  <si>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</si>
  <si>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</si>
  <si>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</si>
  <si>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</si>
  <si>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</si>
  <si>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</si>
  <si>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</si>
  <si>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</si>
  <si>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</si>
  <si>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</si>
  <si>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</si>
  <si>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</si>
  <si>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</si>
  <si>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</si>
  <si>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</si>
  <si>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</si>
  <si>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</si>
  <si>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</si>
  <si>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</si>
  <si>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</si>
  <si>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</si>
  <si>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</si>
  <si>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</si>
  <si>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</si>
  <si>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</si>
  <si>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</si>
  <si>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</si>
  <si>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</si>
  <si>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</si>
  <si>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</si>
  <si>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</si>
  <si>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</si>
  <si>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</si>
  <si>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</si>
  <si>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</si>
  <si>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</si>
  <si>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</si>
  <si>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</si>
  <si>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</si>
  <si>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</si>
  <si>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</si>
  <si>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</si>
  <si>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</si>
  <si>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</si>
  <si>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</si>
  <si>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</si>
  <si>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</si>
  <si>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</si>
  <si>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</si>
  <si>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</si>
  <si>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</si>
  <si>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</si>
  <si>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</si>
  <si>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</si>
  <si>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</si>
  <si>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</si>
  <si>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</si>
  <si>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</si>
  <si>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</si>
  <si>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</si>
  <si>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</si>
  <si>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</si>
  <si>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</si>
  <si>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</si>
  <si>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</si>
  <si>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</si>
  <si>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</si>
  <si>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</si>
  <si>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</si>
  <si>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</si>
  <si>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</si>
  <si>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</si>
  <si>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</si>
  <si>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</si>
  <si>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</si>
  <si>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</si>
  <si>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</si>
  <si>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</si>
  <si>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</si>
  <si>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</si>
  <si>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</si>
  <si>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</si>
  <si>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</si>
  <si>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</si>
  <si>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</si>
  <si>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</si>
  <si>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</si>
  <si>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</si>
  <si>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</si>
  <si>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</si>
  <si>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</si>
  <si>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</si>
  <si>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</si>
  <si>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</si>
  <si>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</si>
  <si>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</si>
  <si>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</si>
  <si>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</si>
  <si>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</si>
  <si>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</si>
  <si>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</si>
  <si>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</si>
  <si>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</si>
  <si>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</si>
  <si>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</si>
  <si>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</si>
  <si>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</si>
  <si>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</si>
  <si>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</si>
  <si>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</si>
  <si>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</si>
  <si>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</si>
  <si>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</si>
  <si>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</si>
  <si>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</si>
  <si>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</si>
  <si>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</si>
  <si>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</si>
  <si>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</si>
  <si>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</si>
  <si>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</si>
  <si>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</si>
  <si>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</si>
  <si>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</si>
  <si>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</si>
  <si>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</si>
  <si>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</si>
  <si>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</si>
  <si>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</si>
  <si>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</si>
  <si>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</si>
  <si>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</si>
  <si>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</si>
  <si>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</si>
  <si>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</si>
  <si>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</si>
  <si>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</si>
  <si>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</si>
  <si>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</si>
  <si>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</si>
  <si>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</si>
  <si>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</si>
  <si>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</si>
  <si>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</si>
  <si>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</si>
  <si>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</si>
  <si>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</si>
  <si>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</si>
  <si>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</si>
  <si>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</si>
  <si>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</si>
  <si>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</si>
  <si>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</si>
  <si>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</si>
  <si>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</si>
  <si>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</si>
  <si>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</si>
  <si>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</si>
  <si>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</si>
  <si>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</si>
  <si>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</si>
  <si>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</si>
  <si>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</si>
  <si>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</si>
  <si>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</si>
  <si>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</si>
  <si>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</si>
  <si>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</si>
  <si>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</si>
  <si>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</si>
  <si>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</si>
  <si>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</si>
  <si>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</si>
  <si>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</si>
  <si>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</si>
  <si>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</si>
  <si>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</si>
  <si>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</si>
  <si>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</si>
  <si>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</si>
  <si>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</si>
  <si>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</si>
  <si>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</si>
  <si>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</si>
  <si>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</si>
  <si>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</si>
  <si>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</si>
  <si>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</si>
  <si>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</si>
  <si>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</si>
  <si>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</si>
  <si>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</si>
  <si>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</si>
  <si>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</si>
  <si>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</si>
  <si>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</si>
  <si>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</si>
  <si>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</si>
  <si>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</si>
  <si>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</si>
  <si>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</si>
  <si>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</si>
  <si>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</si>
  <si>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</si>
  <si>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</si>
  <si>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</si>
  <si>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</si>
  <si>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</si>
  <si>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</si>
  <si>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</si>
  <si>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</si>
  <si>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</si>
  <si>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</si>
  <si>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</si>
  <si>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</si>
  <si>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</si>
  <si>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</si>
  <si>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</si>
  <si>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</si>
  <si>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</si>
  <si>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</si>
  <si>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</si>
  <si>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</si>
  <si>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</si>
  <si>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</si>
  <si>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</si>
  <si>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</si>
  <si>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</si>
  <si>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</si>
  <si>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</si>
  <si>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</si>
  <si>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</si>
  <si>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</si>
  <si>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</si>
  <si>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</si>
  <si>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</si>
  <si>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</si>
  <si>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</si>
  <si>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</si>
  <si>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</si>
  <si>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</si>
  <si>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</si>
  <si>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</si>
  <si>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</si>
  <si>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</si>
  <si>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</si>
  <si>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</si>
  <si>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</si>
  <si>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</si>
  <si>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</si>
  <si>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</si>
  <si>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</si>
  <si>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</si>
  <si>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</si>
  <si>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</si>
  <si>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</si>
  <si>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</si>
  <si>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</si>
  <si>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</si>
  <si>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</si>
  <si>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</si>
  <si>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</si>
  <si>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</si>
  <si>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</si>
  <si>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</si>
  <si>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</si>
  <si>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</si>
  <si>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</si>
  <si>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</si>
  <si>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</si>
  <si>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</si>
  <si>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</si>
  <si>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</si>
  <si>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</si>
  <si>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</si>
  <si>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</si>
  <si>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</si>
  <si>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</si>
  <si>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</si>
  <si>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</si>
  <si>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</si>
  <si>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</si>
  <si>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</si>
  <si>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</si>
  <si>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</si>
  <si>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</si>
  <si>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</si>
  <si>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</si>
  <si>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</si>
  <si>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</si>
  <si>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</si>
  <si>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</si>
  <si>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</si>
  <si>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</si>
  <si>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</si>
  <si>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</si>
  <si>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</si>
  <si>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</si>
  <si>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</si>
  <si>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</si>
  <si>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</si>
  <si>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</si>
  <si>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</si>
  <si>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</si>
  <si>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</si>
  <si>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</si>
  <si>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</si>
  <si>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</si>
  <si>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</si>
  <si>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</si>
  <si>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</si>
  <si>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</si>
  <si>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</si>
  <si>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</si>
  <si>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</si>
  <si>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</si>
  <si>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</si>
  <si>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</si>
  <si>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</si>
  <si>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</si>
  <si>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</si>
  <si>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</si>
  <si>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</si>
  <si>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</si>
  <si>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</si>
  <si>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</si>
  <si>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</si>
  <si>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</si>
  <si>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</si>
  <si>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</si>
  <si>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</si>
  <si>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</si>
  <si>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</si>
  <si>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</si>
  <si>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</si>
  <si>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</si>
  <si>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</si>
  <si>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</si>
  <si>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</si>
  <si>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</si>
  <si>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</si>
  <si>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</si>
  <si>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</si>
  <si>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</si>
  <si>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</si>
  <si>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</si>
  <si>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</si>
  <si>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</si>
  <si>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</si>
  <si>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</si>
  <si>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</si>
  <si>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</si>
  <si>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</si>
  <si>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</si>
  <si>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</si>
  <si>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</si>
  <si>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</si>
  <si>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</si>
  <si>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</si>
  <si>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</si>
  <si>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</si>
  <si>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</si>
  <si>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</si>
  <si>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</si>
  <si>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</si>
  <si>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</si>
  <si>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</si>
  <si>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</si>
  <si>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</si>
  <si>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</si>
  <si>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</si>
  <si>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</si>
  <si>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</si>
  <si>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</si>
  <si>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</si>
  <si>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</si>
  <si>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</si>
  <si>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</si>
  <si>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</si>
  <si>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</si>
  <si>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</si>
  <si>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</si>
  <si>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</si>
  <si>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</si>
  <si>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</si>
  <si>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</si>
  <si>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</si>
  <si>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</si>
  <si>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</si>
  <si>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</si>
  <si>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</si>
  <si>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</si>
  <si>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</si>
  <si>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</si>
  <si>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</si>
  <si>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</si>
  <si>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</si>
  <si>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</si>
  <si>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</si>
  <si>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</si>
  <si>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</si>
  <si>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</si>
  <si>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</si>
  <si>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</si>
  <si>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</si>
  <si>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</si>
  <si>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</si>
  <si>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</si>
  <si>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</si>
  <si>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</si>
  <si>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</si>
  <si>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</si>
  <si>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</si>
  <si>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</si>
  <si>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</si>
  <si>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</si>
  <si>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</si>
  <si>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</si>
  <si>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</si>
  <si>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</si>
  <si>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</si>
  <si>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</si>
  <si>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</si>
  <si>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</si>
  <si>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</si>
  <si>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</si>
  <si>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</si>
  <si>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</si>
  <si>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</si>
  <si>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</si>
  <si>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</si>
  <si>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</si>
  <si>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</si>
  <si>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</si>
  <si>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</si>
  <si>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</si>
  <si>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</si>
  <si>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</si>
  <si>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</si>
  <si>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</si>
  <si>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</si>
  <si>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</si>
  <si>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</si>
  <si>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</si>
  <si>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</si>
  <si>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</si>
  <si>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</si>
  <si>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</si>
  <si>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</si>
  <si>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</si>
  <si>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</si>
  <si>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</si>
  <si>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</si>
  <si>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</si>
  <si>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</si>
  <si>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</si>
  <si>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</si>
  <si>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</si>
  <si>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</si>
  <si>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</si>
  <si>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</si>
  <si>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</si>
  <si>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</si>
  <si>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</si>
  <si>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</si>
  <si>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</si>
  <si>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</si>
  <si>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</si>
  <si>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</si>
  <si>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</si>
  <si>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</si>
  <si>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</si>
  <si>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</si>
  <si>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</si>
  <si>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</si>
  <si>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</si>
  <si>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</si>
  <si>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</si>
  <si>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</si>
  <si>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</si>
  <si>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</si>
  <si>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</si>
  <si>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</si>
  <si>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</si>
  <si>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</si>
  <si>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</si>
  <si>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</si>
  <si>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</si>
  <si>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</si>
  <si>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</si>
  <si>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</si>
  <si>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</si>
  <si>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</si>
  <si>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</si>
  <si>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</si>
  <si>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</si>
  <si>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</si>
  <si>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</si>
  <si>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</si>
  <si>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</si>
  <si>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</si>
  <si>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</si>
  <si>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</si>
  <si>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</si>
  <si>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</si>
  <si>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</si>
  <si>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</si>
  <si>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</si>
  <si>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</si>
  <si>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</si>
  <si>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</si>
  <si>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</si>
  <si>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</si>
  <si>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</si>
  <si>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</si>
  <si>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</si>
  <si>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</si>
  <si>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</si>
  <si>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</si>
  <si>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</si>
  <si>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</si>
  <si>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</si>
  <si>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</si>
  <si>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</si>
  <si>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</si>
  <si>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</si>
  <si>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</si>
  <si>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</si>
  <si>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</si>
  <si>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</si>
  <si>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</si>
  <si>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</si>
  <si>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</si>
  <si>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</si>
  <si>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</si>
  <si>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</si>
  <si>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</si>
  <si>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</si>
  <si>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</si>
  <si>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</si>
  <si>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</si>
  <si>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</si>
  <si>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</si>
  <si>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</si>
  <si>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</si>
  <si>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</si>
  <si>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</si>
  <si>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</si>
  <si>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</si>
  <si>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</si>
  <si>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</si>
  <si>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</si>
  <si>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</si>
  <si>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</si>
  <si>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</si>
  <si>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</si>
  <si>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</si>
  <si>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</si>
  <si>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</si>
  <si>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</si>
  <si>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</si>
  <si>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</si>
  <si>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</si>
  <si>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</si>
  <si>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</si>
  <si>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</si>
  <si>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</si>
  <si>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</si>
  <si>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</si>
  <si>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</si>
  <si>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</si>
  <si>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</si>
  <si>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</si>
  <si>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</si>
  <si>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</si>
  <si>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</si>
  <si>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</si>
  <si>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</si>
  <si>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</si>
  <si>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</si>
  <si>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</si>
  <si>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</si>
  <si>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</si>
  <si>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</si>
  <si>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</si>
  <si>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</si>
  <si>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</si>
  <si>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</si>
  <si>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</si>
  <si>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</si>
  <si>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</si>
  <si>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</si>
  <si>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</si>
  <si>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</si>
  <si>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</si>
  <si>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</si>
  <si>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</si>
  <si>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</si>
  <si>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</si>
  <si>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</si>
  <si>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</si>
  <si>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</si>
  <si>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</si>
  <si>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</si>
  <si>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</si>
  <si>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</si>
  <si>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</si>
  <si>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</si>
  <si>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</si>
  <si>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</si>
  <si>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</si>
  <si>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</si>
  <si>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</si>
  <si>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</si>
  <si>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</si>
  <si>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</si>
  <si>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</si>
  <si>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</si>
  <si>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</si>
  <si>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</si>
  <si>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</si>
  <si>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</si>
  <si>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</si>
  <si>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</si>
  <si>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</si>
  <si>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</si>
  <si>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</si>
  <si>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</si>
  <si>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</si>
  <si>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</si>
  <si>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</si>
  <si>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</si>
  <si>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</si>
  <si>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</si>
  <si>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</si>
  <si>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</si>
  <si>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</si>
  <si>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</si>
  <si>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</si>
  <si>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</si>
  <si>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</si>
  <si>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</si>
  <si>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</si>
  <si>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</si>
  <si>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</si>
  <si>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</si>
  <si>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</si>
  <si>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</si>
  <si>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</si>
  <si>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</si>
  <si>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</si>
  <si>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</si>
  <si>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</si>
  <si>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</si>
  <si>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</si>
  <si>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</si>
  <si>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</si>
  <si>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</si>
  <si>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</si>
  <si>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</si>
  <si>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</si>
  <si>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</si>
  <si>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</si>
  <si>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</si>
  <si>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</si>
  <si>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</si>
  <si>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</si>
  <si>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</si>
  <si>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</si>
  <si>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</si>
  <si>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</si>
  <si>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</si>
  <si>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</si>
  <si>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</si>
  <si>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</si>
  <si>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</si>
  <si>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</si>
  <si>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</si>
  <si>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</si>
  <si>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</si>
  <si>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</si>
  <si>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</si>
  <si>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</si>
  <si>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</si>
  <si>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</si>
  <si>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</si>
  <si>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</si>
  <si>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</si>
  <si>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</si>
  <si>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</si>
  <si>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</si>
  <si>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</si>
  <si>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</si>
  <si>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</si>
  <si>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</si>
  <si>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</si>
  <si>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</si>
  <si>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</si>
  <si>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</si>
  <si>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</si>
  <si>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</si>
  <si>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</si>
  <si>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</si>
  <si>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</si>
  <si>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</si>
  <si>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</si>
  <si>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</si>
  <si>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</si>
  <si>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</si>
  <si>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</si>
  <si>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</si>
  <si>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</si>
  <si>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</si>
  <si>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</si>
  <si>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</si>
  <si>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</si>
  <si>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</si>
  <si>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</si>
  <si>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</si>
  <si>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</si>
  <si>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</si>
  <si>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</si>
  <si>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</si>
  <si>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</si>
  <si>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</si>
  <si>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</si>
  <si>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</si>
  <si>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</si>
  <si>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</si>
  <si>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</si>
  <si>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</si>
  <si>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</si>
  <si>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</si>
  <si>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</si>
  <si>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</si>
  <si>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</si>
  <si>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</si>
  <si>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</si>
  <si>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</si>
  <si>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</si>
  <si>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</si>
  <si>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</si>
  <si>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</si>
  <si>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</si>
  <si>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</si>
  <si>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</si>
  <si>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</si>
  <si>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</si>
  <si>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</si>
  <si>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</si>
  <si>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</si>
  <si>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</si>
  <si>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</si>
  <si>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</si>
  <si>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</si>
  <si>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</si>
  <si>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</si>
  <si>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</si>
  <si>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</si>
  <si>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</si>
  <si>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</si>
  <si>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</si>
  <si>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</si>
  <si>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</si>
  <si>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</si>
  <si>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</si>
  <si>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</si>
  <si>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</si>
  <si>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</si>
  <si>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</si>
  <si>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</si>
  <si>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</si>
  <si>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</si>
  <si>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</si>
  <si>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</si>
  <si>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</si>
  <si>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</si>
  <si>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</si>
  <si>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</si>
  <si>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</si>
  <si>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</si>
  <si>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</si>
  <si>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</si>
  <si>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</si>
  <si>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</si>
  <si>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</si>
  <si>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</si>
  <si>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</si>
  <si>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</si>
  <si>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</si>
  <si>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</si>
  <si>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</si>
  <si>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</si>
  <si>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</si>
  <si>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</si>
  <si>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</si>
  <si>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</si>
  <si>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</si>
  <si>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</si>
  <si>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</si>
  <si>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</si>
  <si>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</si>
  <si>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</si>
  <si>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</si>
  <si>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</si>
  <si>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</si>
  <si>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</si>
  <si>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</si>
  <si>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</si>
  <si>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</si>
  <si>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</si>
  <si>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</si>
  <si>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</si>
  <si>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</si>
  <si>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</si>
  <si>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</si>
  <si>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</si>
  <si>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</si>
  <si>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</si>
  <si>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</si>
  <si>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</si>
  <si>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</si>
  <si>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</si>
  <si>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</si>
  <si>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</si>
  <si>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</si>
  <si>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</si>
  <si>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</si>
  <si>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</si>
  <si>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</si>
  <si>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</si>
  <si>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</si>
  <si>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</si>
  <si>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</si>
  <si>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</si>
  <si>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</si>
  <si>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</si>
  <si>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</si>
  <si>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</si>
  <si>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</si>
  <si>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</si>
  <si>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</si>
  <si>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</si>
  <si>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</si>
  <si>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</si>
  <si>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</si>
  <si>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</si>
  <si>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</si>
  <si>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</si>
  <si>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</si>
  <si>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</si>
  <si>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</si>
  <si>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</si>
  <si>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</si>
  <si>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</si>
  <si>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</si>
  <si>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</si>
  <si>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</si>
  <si>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</si>
  <si>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</si>
  <si>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</si>
  <si>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</si>
  <si>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</si>
  <si>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</si>
  <si>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</si>
  <si>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</si>
  <si>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</si>
  <si>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</si>
  <si>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</si>
  <si>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</si>
  <si>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</si>
  <si>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</si>
  <si>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</si>
  <si>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</si>
  <si>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</si>
  <si>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</si>
  <si>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</si>
  <si>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</si>
  <si>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</si>
  <si>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</si>
  <si>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</si>
  <si>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</si>
  <si>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</si>
  <si>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</si>
  <si>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</si>
  <si>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</si>
  <si>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</si>
  <si>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</si>
  <si>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</si>
  <si>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</si>
  <si>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</si>
  <si>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</si>
  <si>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</si>
  <si>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</si>
  <si>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</si>
  <si>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</si>
  <si>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</si>
  <si>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</si>
  <si>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</si>
  <si>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</si>
  <si>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</si>
  <si>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</si>
  <si>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</si>
  <si>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</si>
  <si>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</si>
  <si>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</si>
  <si>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</si>
  <si>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</si>
  <si>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</si>
  <si>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</si>
  <si>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</si>
  <si>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</si>
  <si>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</si>
  <si>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</si>
  <si>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</si>
  <si>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</si>
  <si>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</si>
  <si>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</si>
  <si>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</si>
  <si>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</si>
  <si>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</si>
  <si>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</si>
  <si>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</si>
  <si>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</si>
  <si>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</si>
  <si>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</si>
  <si>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</si>
  <si>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</si>
  <si>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</si>
  <si>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</si>
  <si>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</si>
  <si>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</si>
  <si>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</si>
  <si>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</si>
  <si>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</si>
  <si>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</si>
  <si>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</si>
  <si>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</si>
  <si>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</si>
  <si>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</si>
  <si>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</si>
  <si>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</si>
  <si>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</si>
  <si>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</si>
  <si>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</si>
  <si>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</si>
  <si>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</si>
  <si>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</si>
  <si>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</si>
  <si>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</si>
  <si>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</si>
  <si>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</si>
  <si>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</si>
  <si>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</si>
  <si>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</si>
  <si>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</si>
  <si>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</si>
  <si>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</si>
  <si>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</si>
  <si>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</si>
  <si>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</si>
  <si>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</si>
  <si>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</si>
  <si>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</si>
  <si>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</si>
  <si>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</si>
  <si>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</si>
  <si>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</si>
  <si>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</si>
  <si>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</si>
  <si>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</si>
  <si>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</si>
  <si>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</si>
  <si>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</si>
  <si>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</si>
  <si>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</si>
  <si>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</si>
  <si>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</si>
  <si>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</si>
  <si>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</si>
  <si>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</si>
  <si>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</si>
  <si>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</si>
  <si>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</si>
  <si>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</si>
  <si>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</si>
  <si>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</si>
  <si>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</si>
  <si>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</si>
  <si>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</si>
  <si>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</si>
  <si>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</si>
  <si>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</si>
  <si>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</si>
  <si>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</si>
  <si>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</si>
  <si>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</si>
  <si>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</si>
  <si>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</si>
  <si>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</si>
  <si>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</si>
  <si>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</si>
  <si>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</si>
  <si>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</si>
  <si>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</si>
  <si>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</si>
  <si>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</si>
  <si>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</si>
  <si>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</si>
  <si>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</si>
  <si>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</si>
  <si>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</si>
  <si>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</si>
  <si>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</si>
  <si>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</si>
  <si>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</si>
  <si>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</si>
  <si>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</si>
  <si>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</si>
  <si>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</si>
  <si>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</si>
  <si>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</si>
  <si>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</si>
  <si>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</si>
  <si>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</si>
  <si>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</si>
  <si>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</si>
  <si>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</si>
  <si>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</si>
  <si>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</si>
  <si>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</si>
  <si>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</si>
  <si>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</si>
  <si>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</si>
  <si>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</si>
  <si>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</si>
  <si>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</si>
  <si>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</si>
  <si>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</si>
  <si>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</si>
  <si>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</si>
  <si>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</si>
  <si>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</si>
  <si>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</si>
  <si>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</si>
  <si>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</si>
  <si>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</si>
  <si>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</si>
  <si>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</si>
  <si>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</si>
  <si>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</si>
  <si>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</si>
  <si>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</si>
  <si>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</si>
  <si>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</si>
  <si>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</si>
  <si>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</si>
  <si>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</si>
  <si>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</si>
  <si>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</si>
  <si>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</si>
  <si>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</si>
  <si>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</si>
  <si>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</si>
  <si>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</si>
  <si>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</si>
  <si>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</si>
  <si>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</si>
  <si>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</si>
  <si>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</si>
  <si>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</si>
  <si>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</si>
  <si>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</si>
  <si>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</si>
  <si>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</si>
  <si>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</si>
  <si>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</si>
  <si>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</si>
  <si>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</si>
  <si>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</si>
  <si>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</si>
  <si>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</si>
  <si>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</si>
  <si>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</si>
  <si>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</si>
  <si>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</si>
  <si>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</si>
  <si>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</si>
  <si>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</si>
  <si>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</si>
  <si>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</si>
  <si>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</si>
  <si>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</si>
  <si>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</si>
  <si>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</si>
  <si>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</si>
  <si>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</si>
  <si>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</si>
  <si>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</si>
  <si>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</si>
  <si>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</si>
  <si>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</si>
  <si>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</si>
  <si>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</si>
  <si>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</si>
  <si>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</si>
  <si>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</si>
  <si>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</si>
  <si>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</si>
  <si>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</si>
  <si>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</si>
  <si>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</si>
  <si>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</si>
  <si>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</si>
  <si>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</si>
  <si>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</si>
  <si>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</si>
  <si>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</si>
  <si>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</si>
  <si>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</si>
  <si>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</si>
  <si>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</si>
  <si>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</si>
  <si>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</si>
  <si>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</si>
  <si>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</si>
  <si>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</si>
  <si>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</si>
  <si>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</si>
  <si>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</si>
  <si>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</si>
  <si>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</si>
  <si>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</si>
  <si>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</si>
  <si>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</si>
  <si>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</si>
  <si>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</si>
  <si>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</si>
  <si>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</si>
  <si>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</si>
  <si>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</si>
  <si>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</si>
  <si>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</si>
  <si>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</si>
  <si>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</si>
  <si>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</si>
  <si>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</si>
  <si>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</si>
  <si>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</si>
  <si>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</si>
  <si>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</si>
  <si>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</si>
  <si>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</si>
  <si>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</si>
  <si>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</si>
  <si>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</si>
  <si>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</si>
  <si>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</si>
  <si>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</si>
  <si>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</si>
  <si>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</si>
  <si>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</si>
  <si>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</si>
  <si>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</si>
  <si>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</si>
  <si>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</si>
  <si>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</si>
  <si>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</si>
  <si>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</si>
  <si>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</si>
  <si>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</si>
  <si>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</si>
  <si>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</si>
  <si>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</si>
  <si>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</si>
  <si>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</si>
  <si>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</si>
  <si>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</si>
  <si>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</si>
  <si>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</si>
  <si>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</si>
  <si>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</si>
  <si>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</si>
  <si>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</si>
  <si>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</si>
  <si>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</si>
  <si>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</si>
  <si>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</si>
  <si>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</si>
  <si>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</si>
  <si>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</si>
  <si>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</si>
  <si>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</si>
  <si>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</si>
  <si>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</si>
  <si>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</si>
  <si>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</si>
  <si>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</si>
  <si>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</si>
  <si>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</si>
  <si>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</si>
  <si>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</si>
  <si>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</si>
  <si>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</si>
  <si>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</si>
  <si>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</si>
  <si>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</si>
  <si>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</si>
  <si>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</si>
  <si>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</si>
  <si>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</si>
  <si>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</si>
  <si>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</si>
  <si>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</si>
  <si>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</si>
  <si>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</si>
  <si>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</si>
  <si>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</si>
  <si>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</si>
  <si>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</si>
  <si>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</si>
  <si>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</si>
  <si>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</si>
  <si>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</si>
  <si>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</si>
  <si>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</si>
  <si>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</si>
  <si>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</si>
  <si>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</si>
  <si>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</si>
  <si>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</si>
  <si>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</si>
  <si>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</si>
  <si>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</si>
  <si>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</si>
  <si>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</si>
  <si>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</si>
  <si>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</si>
  <si>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</si>
  <si>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</si>
  <si>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</si>
  <si>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</si>
  <si>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</si>
  <si>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</si>
  <si>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</si>
  <si>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</si>
  <si>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</si>
  <si>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</si>
  <si>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</si>
  <si>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</si>
  <si>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</si>
  <si>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</si>
  <si>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</si>
  <si>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</si>
  <si>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</si>
  <si>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</si>
  <si>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</si>
  <si>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</si>
  <si>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</si>
  <si>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</si>
  <si>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</si>
  <si>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</si>
  <si>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</si>
  <si>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</si>
  <si>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</si>
  <si>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</si>
  <si>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</si>
  <si>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</si>
  <si>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</si>
  <si>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</si>
  <si>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</si>
  <si>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</si>
  <si>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</si>
  <si>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</si>
  <si>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</si>
  <si>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</si>
  <si>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</si>
  <si>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</si>
  <si>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</si>
  <si>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</si>
  <si>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</si>
  <si>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</si>
  <si>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</si>
  <si>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</si>
  <si>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</si>
  <si>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</si>
  <si>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</si>
  <si>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</si>
  <si>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</si>
  <si>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</si>
  <si>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</si>
  <si>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</si>
  <si>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</si>
  <si>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</si>
  <si>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</si>
  <si>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</si>
  <si>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</si>
  <si>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</si>
  <si>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</si>
  <si>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</si>
  <si>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</si>
  <si>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</si>
  <si>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</si>
  <si>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</si>
  <si>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</si>
  <si>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</si>
  <si>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</si>
  <si>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</si>
  <si>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</si>
  <si>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</si>
  <si>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</si>
  <si>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</si>
  <si>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</si>
  <si>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</si>
  <si>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</si>
  <si>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</si>
  <si>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</si>
  <si>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</si>
  <si>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</si>
  <si>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</si>
  <si>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</si>
  <si>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</si>
  <si>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</si>
  <si>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</si>
  <si>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</si>
  <si>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</si>
  <si>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</si>
  <si>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</si>
  <si>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</si>
  <si>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</si>
  <si>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</si>
  <si>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</si>
  <si>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</si>
  <si>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</si>
  <si>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</si>
  <si>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</si>
  <si>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</si>
  <si>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</si>
  <si>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</si>
  <si>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</si>
  <si>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</si>
  <si>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</si>
  <si>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</si>
  <si>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</si>
  <si>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</si>
  <si>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</si>
  <si>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</si>
  <si>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</si>
  <si>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</si>
  <si>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</si>
  <si>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</si>
  <si>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</si>
  <si>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</si>
  <si>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</si>
  <si>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</si>
  <si>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</si>
  <si>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</si>
  <si>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</si>
  <si>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</si>
  <si>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</si>
  <si>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</si>
  <si>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</si>
  <si>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</si>
  <si>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</si>
  <si>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</si>
  <si>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</si>
  <si>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</si>
  <si>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</si>
  <si>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</si>
  <si>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</si>
  <si>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</si>
  <si>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</si>
  <si>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</si>
  <si>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</si>
  <si>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</si>
  <si>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</si>
  <si>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</si>
  <si>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</si>
  <si>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</si>
  <si>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</si>
  <si>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</si>
  <si>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</si>
  <si>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</si>
  <si>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</si>
  <si>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</si>
  <si>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</si>
  <si>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</si>
  <si>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</si>
  <si>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</si>
  <si>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</si>
  <si>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</si>
  <si>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</si>
  <si>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</si>
  <si>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</si>
  <si>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</si>
  <si>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</si>
  <si>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</si>
  <si>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</si>
  <si>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</si>
  <si>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</si>
  <si>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</si>
  <si>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</si>
  <si>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</si>
  <si>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</si>
  <si>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</si>
  <si>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</si>
  <si>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</si>
  <si>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</si>
  <si>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</si>
  <si>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</si>
  <si>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</si>
  <si>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</si>
  <si>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</si>
  <si>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</si>
  <si>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</si>
  <si>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</si>
  <si>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</si>
  <si>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</si>
  <si>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</si>
  <si>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</si>
  <si>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</si>
  <si>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</si>
  <si>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</si>
  <si>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</si>
  <si>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</si>
  <si>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</si>
  <si>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</si>
  <si>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</si>
  <si>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</si>
  <si>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</si>
  <si>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</si>
  <si>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</si>
  <si>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</si>
  <si>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</si>
  <si>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</si>
  <si>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</si>
  <si>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</si>
  <si>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</si>
  <si>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</si>
  <si>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</si>
  <si>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</si>
  <si>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</si>
  <si>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</si>
  <si>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</si>
  <si>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</si>
  <si>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</si>
  <si>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</si>
  <si>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</si>
  <si>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</si>
  <si>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</si>
  <si>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</si>
  <si>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</si>
  <si>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</si>
  <si>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</si>
  <si>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</si>
  <si>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</si>
  <si>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</si>
  <si>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</si>
  <si>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</si>
  <si>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</si>
  <si>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</si>
  <si>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</si>
  <si>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</si>
  <si>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</si>
  <si>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</si>
  <si>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</si>
  <si>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</si>
  <si>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</si>
  <si>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</si>
  <si>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</si>
  <si>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</si>
  <si>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</si>
  <si>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</si>
  <si>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</si>
  <si>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</si>
  <si>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</si>
  <si>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</si>
  <si>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</si>
  <si>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</si>
  <si>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</si>
  <si>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</si>
  <si>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</si>
  <si>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</si>
  <si>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</si>
  <si>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</si>
  <si>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</si>
  <si>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</si>
  <si>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</si>
  <si>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</si>
  <si>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</si>
  <si>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</si>
  <si>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</si>
  <si>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</si>
  <si>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</si>
  <si>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</si>
  <si>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</si>
  <si>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</si>
  <si>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</si>
  <si>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</si>
  <si>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</si>
  <si>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</si>
  <si>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</si>
  <si>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</si>
  <si>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</si>
  <si>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</si>
  <si>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</si>
  <si>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</si>
  <si>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</si>
  <si>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</si>
  <si>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</si>
  <si>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</si>
  <si>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</si>
  <si>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</si>
  <si>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</si>
  <si>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</si>
  <si>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</si>
  <si>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</si>
  <si>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</si>
  <si>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</si>
  <si>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</si>
  <si>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</si>
  <si>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</si>
  <si>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</si>
  <si>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</si>
  <si>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</si>
  <si>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</si>
  <si>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</si>
  <si>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</si>
  <si>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</si>
  <si>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</si>
  <si>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</si>
  <si>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</si>
  <si>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</si>
  <si>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</si>
  <si>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</si>
  <si>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</si>
  <si>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</si>
  <si>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</si>
  <si>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</si>
  <si>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</si>
  <si>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</si>
  <si>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</si>
  <si>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</si>
  <si>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</si>
  <si>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</si>
  <si>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</si>
  <si>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</si>
  <si>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</si>
  <si>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</si>
  <si>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</si>
  <si>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</si>
  <si>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</si>
  <si>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</si>
  <si>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</si>
  <si>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</si>
  <si>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</si>
  <si>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</si>
  <si>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</si>
  <si>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</si>
  <si>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</si>
  <si>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</si>
  <si>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</si>
  <si>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</si>
  <si>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</si>
  <si>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</si>
  <si>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</si>
  <si>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</si>
  <si>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</si>
  <si>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</si>
  <si>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</si>
  <si>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</si>
  <si>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</si>
  <si>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</si>
  <si>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</si>
  <si>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</si>
  <si>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</si>
  <si>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</si>
  <si>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</si>
  <si>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</si>
  <si>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</si>
  <si>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</si>
  <si>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</si>
  <si>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</si>
  <si>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</si>
  <si>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</si>
  <si>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</si>
  <si>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</si>
  <si>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</si>
  <si>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</si>
  <si>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</si>
  <si>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</si>
  <si>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</si>
  <si>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</si>
  <si>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</si>
  <si>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</si>
  <si>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</si>
  <si>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</si>
  <si>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</si>
  <si>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</si>
  <si>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</si>
  <si>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</si>
  <si>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</si>
  <si>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</si>
  <si>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</si>
  <si>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</si>
  <si>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</si>
  <si>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</si>
  <si>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</si>
  <si>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</si>
  <si>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</si>
  <si>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</si>
  <si>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</si>
  <si>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</si>
  <si>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</si>
  <si>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</si>
  <si>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</si>
  <si>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</si>
  <si>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</si>
  <si>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</si>
  <si>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</si>
  <si>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</si>
  <si>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</si>
  <si>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</si>
  <si>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</si>
  <si>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</si>
  <si>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</si>
  <si>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</si>
  <si>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</si>
  <si>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</si>
  <si>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</si>
  <si>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</si>
  <si>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</si>
  <si>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</si>
  <si>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</si>
  <si>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</si>
  <si>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</si>
  <si>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</si>
  <si>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</si>
  <si>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</si>
  <si>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</si>
  <si>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</si>
  <si>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</si>
  <si>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</si>
  <si>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</si>
  <si>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</si>
  <si>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</si>
  <si>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</si>
  <si>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</si>
  <si>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</si>
  <si>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</si>
  <si>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</si>
  <si>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</si>
  <si>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</si>
  <si>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</si>
  <si>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</si>
  <si>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</si>
  <si>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</si>
  <si>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</si>
  <si>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</si>
  <si>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</si>
  <si>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</si>
  <si>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</si>
  <si>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</si>
  <si>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</si>
  <si>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</si>
  <si>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</si>
  <si>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</si>
  <si>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</si>
  <si>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</si>
  <si>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</si>
  <si>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</si>
  <si>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</si>
  <si>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</si>
  <si>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</si>
  <si>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</si>
  <si>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</si>
  <si>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</si>
  <si>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</si>
  <si>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</si>
  <si>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</si>
  <si>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</si>
  <si>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</si>
  <si>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</si>
  <si>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</si>
  <si>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</si>
  <si>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</si>
  <si>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</si>
  <si>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</si>
  <si>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</si>
  <si>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</si>
  <si>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</si>
  <si>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</si>
  <si>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</si>
  <si>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</si>
  <si>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</si>
  <si>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</si>
  <si>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</si>
  <si>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</si>
  <si>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</si>
  <si>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</si>
  <si>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</si>
  <si>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</si>
  <si>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</si>
  <si>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</si>
  <si>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</si>
  <si>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</si>
  <si>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</si>
  <si>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</si>
  <si>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</si>
  <si>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</si>
  <si>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</si>
  <si>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</si>
  <si>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</si>
  <si>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</si>
  <si>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</si>
  <si>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</si>
  <si>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</si>
  <si>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</si>
  <si>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</si>
  <si>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</si>
  <si>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</si>
  <si>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</si>
  <si>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</si>
  <si>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</si>
  <si>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</si>
  <si>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</si>
  <si>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</si>
  <si>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</si>
  <si>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</si>
  <si>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</si>
  <si>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</si>
  <si>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</si>
  <si>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</si>
  <si>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</si>
  <si>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</si>
  <si>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</si>
  <si>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</si>
  <si>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</si>
  <si>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</si>
  <si>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</si>
  <si>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</si>
  <si>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</si>
  <si>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</si>
  <si>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</si>
  <si>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</si>
  <si>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</si>
  <si>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</si>
  <si>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</si>
  <si>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</si>
  <si>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</si>
  <si>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</si>
  <si>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</si>
  <si>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</si>
  <si>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</si>
  <si>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</si>
  <si>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</si>
  <si>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</si>
  <si>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</si>
  <si>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</si>
  <si>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</si>
  <si>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</si>
  <si>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</si>
  <si>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</si>
  <si>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</si>
  <si>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</si>
  <si>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</si>
  <si>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</si>
  <si>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</si>
  <si>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</si>
  <si>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</si>
  <si>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</si>
  <si>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</si>
  <si>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</si>
  <si>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</si>
  <si>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</si>
  <si>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</si>
  <si>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</si>
  <si>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</si>
  <si>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</si>
  <si>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</si>
  <si>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</si>
  <si>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</si>
  <si>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</si>
  <si>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</si>
  <si>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</si>
  <si>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</si>
  <si>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</si>
  <si>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</si>
  <si>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</si>
  <si>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</si>
  <si>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</si>
  <si>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</si>
  <si>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</si>
  <si>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</si>
  <si>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</si>
  <si>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</si>
  <si>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</si>
  <si>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</si>
  <si>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</si>
  <si>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</si>
  <si>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</si>
  <si>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</si>
  <si>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</si>
  <si>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</si>
  <si>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</si>
  <si>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</si>
  <si>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</si>
  <si>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</si>
  <si>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</si>
  <si>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</si>
  <si>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</si>
  <si>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</si>
  <si>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</si>
  <si>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</si>
  <si>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</si>
  <si>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</si>
  <si>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</si>
  <si>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</si>
  <si>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</si>
  <si>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</si>
  <si>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</si>
  <si>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</si>
  <si>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</si>
  <si>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</si>
  <si>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</si>
  <si>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</si>
  <si>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</si>
  <si>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</si>
  <si>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</si>
  <si>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</si>
  <si>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</si>
  <si>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</si>
  <si>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</si>
  <si>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</si>
  <si>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</si>
  <si>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</si>
  <si>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</si>
  <si>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</si>
  <si>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</si>
  <si>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</si>
  <si>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</si>
  <si>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</si>
  <si>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</si>
  <si>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</si>
  <si>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</si>
  <si>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</si>
  <si>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</si>
  <si>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</si>
  <si>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</si>
  <si>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</si>
  <si>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</si>
  <si>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</si>
  <si>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</si>
  <si>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</si>
  <si>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</si>
  <si>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</si>
  <si>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</si>
  <si>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</si>
  <si>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</si>
  <si>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</si>
  <si>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</si>
  <si>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</si>
  <si>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</si>
  <si>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</si>
  <si>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</si>
  <si>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</si>
  <si>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</si>
  <si>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</si>
  <si>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</si>
  <si>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</si>
  <si>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</si>
  <si>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</si>
  <si>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</si>
  <si>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</si>
  <si>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</si>
  <si>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</si>
  <si>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</si>
  <si>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</si>
  <si>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</si>
  <si>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</si>
  <si>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</si>
  <si>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</si>
  <si>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</si>
  <si>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</si>
  <si>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</si>
  <si>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</si>
  <si>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</si>
  <si>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</si>
  <si>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</si>
  <si>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</si>
  <si>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</si>
  <si>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</si>
  <si>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</si>
  <si>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</si>
  <si>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</si>
  <si>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</si>
  <si>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</si>
  <si>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</si>
  <si>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</si>
  <si>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</si>
  <si>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</si>
  <si>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</si>
  <si>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</si>
  <si>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</si>
  <si>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</si>
  <si>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</si>
  <si>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</si>
  <si>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</si>
  <si>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</si>
  <si>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</si>
  <si>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</si>
  <si>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</si>
  <si>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</si>
  <si>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</si>
  <si>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</si>
  <si>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</si>
  <si>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</si>
  <si>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</si>
  <si>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</si>
  <si>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</si>
  <si>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</si>
  <si>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</si>
  <si>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</si>
  <si>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</si>
  <si>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</si>
  <si>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</si>
  <si>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</si>
  <si>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</si>
  <si>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</si>
  <si>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</si>
  <si>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</si>
  <si>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</si>
  <si>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</si>
  <si>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</si>
  <si>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</si>
  <si>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</si>
  <si>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</si>
  <si>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</si>
  <si>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</si>
  <si>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</si>
  <si>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</si>
  <si>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</si>
  <si>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</si>
  <si>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</si>
  <si>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</si>
  <si>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</si>
  <si>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</si>
  <si>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</si>
  <si>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</si>
  <si>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</si>
  <si>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</si>
  <si>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</si>
  <si>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</si>
  <si>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</si>
  <si>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</si>
  <si>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</si>
  <si>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</si>
  <si>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</si>
  <si>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</si>
  <si>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</si>
  <si>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</si>
  <si>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</si>
  <si>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</si>
  <si>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</si>
  <si>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</si>
  <si>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</si>
  <si>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</si>
  <si>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</si>
  <si>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</si>
  <si>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</si>
  <si>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</si>
  <si>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</si>
  <si>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</si>
  <si>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</si>
  <si>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</si>
  <si>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</si>
  <si>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</si>
  <si>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</si>
  <si>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</si>
  <si>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</si>
  <si>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</si>
  <si>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</si>
  <si>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</si>
  <si>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</si>
  <si>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</si>
  <si>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</si>
  <si>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</si>
  <si>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</si>
  <si>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</si>
  <si>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</si>
  <si>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</si>
  <si>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</si>
  <si>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</si>
  <si>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</si>
  <si>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</si>
  <si>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</si>
  <si>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</si>
  <si>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</si>
  <si>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</si>
  <si>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</si>
  <si>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</si>
  <si>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</si>
  <si>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</si>
  <si>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</si>
  <si>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</si>
  <si>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</si>
  <si>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</si>
  <si>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</si>
  <si>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</si>
  <si>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</si>
  <si>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</si>
  <si>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</si>
  <si>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</si>
  <si>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</si>
  <si>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</si>
  <si>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</si>
  <si>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</si>
  <si>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</si>
  <si>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</si>
  <si>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</si>
  <si>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</si>
  <si>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</si>
  <si>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</si>
  <si>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</si>
  <si>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</si>
  <si>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</si>
  <si>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</si>
  <si>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</si>
  <si>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</si>
  <si>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</si>
  <si>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</si>
  <si>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</si>
  <si>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</si>
  <si>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</si>
  <si>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</si>
  <si>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</si>
  <si>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</si>
  <si>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</si>
  <si>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</si>
  <si>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</si>
  <si>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</si>
  <si>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</si>
  <si>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</si>
  <si>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</si>
  <si>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</si>
  <si>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</si>
  <si>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</si>
  <si>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</si>
  <si>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</si>
  <si>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</si>
  <si>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</si>
  <si>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</si>
  <si>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</si>
  <si>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</si>
  <si>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</si>
  <si>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</si>
  <si>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</si>
  <si>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</si>
  <si>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</si>
  <si>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</si>
  <si>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</si>
  <si>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</si>
  <si>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</si>
  <si>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</si>
  <si>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</si>
  <si>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</si>
  <si>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</si>
  <si>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</si>
  <si>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</si>
  <si>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</si>
  <si>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</si>
  <si>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</si>
  <si>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</si>
  <si>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</si>
  <si>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</si>
  <si>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</si>
  <si>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</si>
  <si>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</si>
  <si>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</si>
  <si>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</si>
  <si>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</si>
  <si>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</si>
  <si>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</si>
  <si>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</si>
  <si>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</si>
  <si>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</si>
  <si>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</si>
  <si>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</si>
  <si>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</si>
  <si>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</si>
  <si>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</si>
  <si>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</si>
  <si>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</si>
  <si>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</si>
  <si>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</si>
  <si>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</si>
  <si>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</si>
  <si>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</si>
  <si>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</si>
  <si>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</si>
  <si>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</si>
  <si>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</si>
  <si>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</si>
  <si>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</si>
  <si>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</si>
  <si>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</si>
  <si>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</si>
  <si>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</si>
  <si>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</si>
  <si>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</si>
  <si>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</si>
  <si>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</si>
  <si>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</si>
  <si>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</si>
  <si>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</si>
  <si>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</si>
  <si>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</si>
  <si>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</si>
  <si>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</si>
  <si>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</si>
  <si>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</si>
  <si>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</si>
  <si>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</si>
  <si>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</si>
  <si>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</si>
  <si>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</si>
  <si>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</si>
  <si>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</si>
  <si>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</si>
  <si>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</si>
  <si>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</si>
  <si>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</si>
  <si>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</si>
  <si>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</si>
  <si>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</si>
  <si>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</si>
  <si>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</si>
  <si>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</si>
  <si>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</si>
  <si>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</si>
  <si>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</si>
  <si>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</si>
  <si>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</si>
  <si>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</si>
  <si>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</si>
  <si>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</si>
  <si>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</si>
  <si>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</si>
  <si>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</si>
  <si>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</si>
  <si>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</si>
  <si>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</si>
  <si>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</si>
  <si>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</si>
  <si>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</si>
  <si>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</si>
  <si>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</si>
  <si>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</si>
  <si>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</si>
  <si>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</si>
  <si>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</si>
  <si>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</si>
  <si>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</si>
  <si>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</si>
  <si>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</si>
  <si>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</si>
  <si>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</si>
  <si>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</si>
  <si>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</si>
  <si>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</si>
  <si>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</si>
  <si>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</si>
  <si>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</si>
  <si>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</si>
  <si>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</si>
  <si>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</si>
  <si>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</si>
  <si>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</si>
  <si>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</si>
  <si>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</si>
  <si>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</si>
  <si>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</si>
  <si>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</si>
  <si>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</si>
  <si>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</si>
  <si>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</si>
  <si>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</si>
  <si>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</si>
  <si>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</si>
  <si>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</si>
  <si>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</si>
  <si>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</si>
  <si>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</si>
  <si>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</si>
  <si>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</si>
  <si>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</si>
  <si>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</si>
  <si>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</si>
  <si>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</si>
  <si>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</si>
  <si>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</si>
  <si>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</si>
  <si>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</si>
  <si>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</si>
  <si>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</si>
  <si>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</si>
  <si>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</si>
  <si>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</si>
  <si>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</si>
  <si>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</si>
  <si>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</si>
  <si>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</si>
  <si>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</si>
  <si>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</si>
  <si>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</si>
  <si>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</si>
  <si>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</si>
  <si>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</si>
  <si>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</si>
  <si>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</si>
  <si>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</si>
  <si>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</si>
  <si>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</si>
  <si>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</si>
  <si>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</si>
  <si>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</si>
  <si>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</si>
  <si>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</si>
  <si>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</si>
  <si>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</si>
  <si>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</si>
  <si>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</si>
  <si>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</si>
  <si>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</si>
  <si>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</si>
  <si>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</si>
  <si>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</si>
  <si>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</si>
  <si>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</si>
  <si>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</si>
  <si>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</si>
  <si>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</si>
  <si>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</si>
  <si>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</si>
  <si>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</si>
  <si>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</si>
  <si>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</si>
  <si>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</si>
  <si>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</si>
  <si>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</si>
  <si>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</si>
  <si>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</si>
  <si>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</si>
  <si>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</si>
  <si>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</si>
  <si>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</si>
  <si>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</si>
  <si>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</si>
  <si>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</si>
  <si>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</si>
  <si>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</si>
  <si>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</si>
  <si>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</si>
  <si>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</si>
  <si>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</si>
  <si>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</si>
  <si>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</si>
  <si>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</si>
  <si>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</si>
  <si>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</si>
  <si>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</si>
  <si>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</si>
  <si>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</si>
  <si>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</si>
  <si>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</si>
  <si>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</si>
  <si>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</si>
  <si>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</si>
  <si>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</si>
  <si>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</si>
  <si>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</si>
  <si>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</si>
  <si>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</si>
  <si>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</si>
  <si>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</si>
  <si>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</si>
  <si>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</si>
  <si>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</si>
  <si>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</si>
  <si>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</si>
  <si>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</si>
  <si>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</si>
  <si>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</si>
  <si>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</si>
  <si>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</si>
  <si>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</si>
  <si>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</si>
  <si>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</si>
  <si>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</si>
  <si>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</si>
  <si>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</si>
  <si>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</si>
  <si>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</si>
  <si>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</si>
  <si>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</si>
  <si>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</si>
  <si>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</si>
  <si>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</si>
  <si>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</si>
  <si>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</si>
  <si>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</si>
  <si>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</si>
  <si>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</si>
  <si>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</si>
  <si>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</si>
  <si>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</si>
  <si>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</si>
  <si>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</si>
  <si>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</si>
  <si>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</si>
  <si>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</si>
  <si>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</si>
  <si>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</si>
  <si>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</si>
  <si>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</si>
  <si>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</si>
  <si>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</si>
  <si>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</si>
  <si>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</si>
  <si>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</si>
  <si>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</si>
  <si>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</si>
  <si>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</si>
  <si>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</si>
  <si>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</si>
  <si>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</si>
  <si>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</si>
  <si>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</si>
  <si>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</si>
  <si>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</si>
  <si>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</si>
  <si>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</si>
  <si>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</si>
  <si>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</si>
  <si>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</si>
  <si>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</si>
  <si>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</si>
  <si>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</si>
  <si>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</si>
  <si>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</si>
  <si>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</si>
  <si>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</si>
  <si>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</si>
  <si>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</si>
  <si>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</si>
  <si>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</si>
  <si>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</si>
  <si>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</si>
  <si>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</si>
  <si>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</si>
  <si>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</si>
  <si>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</si>
  <si>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</si>
  <si>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</si>
  <si>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</si>
  <si>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</si>
  <si>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</si>
  <si>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</si>
  <si>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</si>
  <si>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</si>
  <si>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</si>
  <si>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</si>
  <si>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</si>
  <si>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</si>
  <si>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</si>
  <si>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</si>
  <si>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</si>
  <si>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</si>
  <si>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</si>
  <si>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</si>
  <si>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</si>
  <si>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</si>
  <si>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</si>
  <si>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</si>
  <si>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</si>
  <si>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</si>
  <si>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</si>
  <si>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</si>
  <si>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</si>
  <si>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</si>
  <si>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</si>
  <si>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</si>
  <si>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</si>
  <si>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</si>
  <si>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</si>
  <si>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</si>
  <si>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</si>
  <si>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</si>
  <si>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</si>
  <si>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</si>
  <si>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</si>
  <si>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</si>
  <si>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</si>
  <si>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</si>
  <si>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</si>
  <si>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</si>
  <si>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</si>
  <si>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</si>
  <si>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</si>
  <si>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</si>
  <si>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</si>
  <si>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</si>
  <si>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</si>
  <si>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</si>
  <si>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</si>
  <si>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</si>
  <si>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</si>
  <si>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</si>
  <si>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</si>
  <si>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</si>
  <si>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</si>
  <si>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</si>
  <si>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</si>
  <si>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</si>
  <si>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</si>
  <si>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</si>
  <si>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</si>
  <si>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</si>
  <si>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</si>
  <si>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</si>
  <si>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</si>
  <si>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</si>
  <si>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</si>
  <si>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</si>
  <si>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</si>
  <si>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</si>
  <si>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</si>
  <si>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</si>
  <si>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</si>
  <si>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</si>
  <si>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</si>
  <si>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</si>
  <si>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</si>
  <si>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</si>
  <si>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</si>
  <si>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</si>
  <si>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</si>
  <si>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</si>
  <si>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</si>
  <si>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</si>
  <si>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</si>
  <si>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</si>
  <si>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</si>
  <si>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</si>
  <si>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</si>
  <si>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</si>
  <si>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</si>
  <si>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</si>
  <si>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</si>
  <si>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</si>
  <si>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</si>
  <si>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</si>
  <si>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</si>
  <si>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</si>
  <si>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</si>
  <si>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</si>
  <si>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</si>
  <si>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</si>
  <si>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</si>
  <si>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</si>
  <si>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</si>
  <si>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</si>
  <si>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</si>
  <si>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</si>
  <si>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</si>
  <si>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</si>
  <si>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</si>
  <si>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</si>
  <si>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</si>
  <si>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</si>
  <si>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</si>
  <si>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</si>
  <si>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</si>
  <si>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</si>
  <si>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</si>
  <si>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</si>
  <si>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</si>
  <si>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</si>
  <si>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</si>
  <si>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</si>
  <si>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</si>
  <si>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</si>
  <si>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</si>
  <si>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</si>
  <si>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</si>
  <si>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</si>
  <si>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</si>
  <si>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</si>
  <si>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</si>
  <si>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</si>
  <si>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</si>
  <si>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</si>
  <si>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</si>
  <si>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</si>
  <si>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</si>
  <si>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</si>
  <si>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</si>
  <si>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</si>
  <si>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</si>
  <si>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</si>
  <si>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</si>
  <si>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</si>
  <si>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</si>
  <si>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</si>
  <si>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</si>
  <si>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</si>
  <si>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</si>
  <si>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</si>
  <si>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</si>
  <si>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</si>
  <si>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</si>
  <si>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</si>
  <si>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</si>
  <si>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</si>
  <si>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</si>
  <si>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</si>
  <si>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</si>
  <si>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</si>
  <si>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</si>
  <si>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</si>
  <si>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</si>
  <si>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</si>
  <si>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</si>
  <si>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</si>
  <si>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</si>
  <si>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</si>
  <si>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</si>
  <si>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</si>
  <si>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</si>
  <si>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</si>
  <si>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</si>
  <si>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</si>
  <si>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</si>
  <si>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</si>
  <si>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</si>
  <si>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</si>
  <si>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</si>
  <si>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</si>
  <si>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</si>
  <si>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</si>
  <si>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</si>
  <si>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</si>
  <si>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</si>
  <si>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</si>
  <si>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</si>
  <si>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</si>
  <si>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</si>
  <si>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</si>
  <si>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</si>
  <si>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</si>
  <si>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</si>
  <si>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</si>
  <si>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</si>
  <si>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</si>
  <si>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</si>
  <si>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</si>
  <si>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</si>
  <si>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</si>
  <si>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</si>
  <si>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</si>
  <si>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</si>
  <si>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</si>
  <si>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</si>
  <si>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</si>
  <si>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</si>
  <si>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</si>
  <si>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</si>
  <si>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</si>
  <si>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</si>
  <si>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</si>
  <si>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</si>
  <si>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</si>
  <si>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</si>
  <si>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</si>
  <si>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</si>
  <si>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</si>
  <si>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</si>
  <si>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</si>
  <si>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</si>
  <si>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</si>
  <si>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</si>
  <si>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</si>
  <si>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</si>
  <si>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</si>
  <si>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</si>
  <si>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</si>
  <si>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</si>
  <si>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</si>
  <si>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</si>
  <si>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</si>
  <si>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</si>
  <si>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</si>
  <si>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</si>
  <si>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</si>
  <si>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</si>
  <si>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</si>
  <si>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</si>
  <si>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</si>
  <si>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</si>
  <si>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</si>
  <si>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</si>
  <si>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</si>
  <si>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</si>
  <si>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</si>
  <si>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</si>
  <si>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</si>
  <si>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</si>
  <si>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</si>
  <si>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</si>
  <si>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</si>
  <si>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</si>
  <si>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</si>
  <si>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</si>
  <si>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</si>
  <si>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</si>
  <si>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</si>
  <si>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</si>
  <si>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</si>
  <si>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</si>
  <si>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</si>
  <si>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</si>
  <si>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</si>
  <si>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</si>
  <si>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</si>
  <si>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</si>
  <si>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</si>
  <si>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</si>
  <si>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</si>
  <si>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</si>
  <si>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</si>
  <si>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</si>
  <si>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</si>
  <si>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</si>
  <si>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</si>
  <si>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</si>
  <si>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</si>
  <si>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</si>
  <si>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</si>
  <si>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</si>
  <si>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</si>
  <si>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</si>
  <si>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</si>
  <si>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</si>
  <si>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</si>
  <si>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</si>
  <si>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</si>
  <si>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</si>
  <si>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</si>
  <si>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</si>
  <si>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</si>
  <si>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</si>
  <si>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</si>
  <si>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</si>
  <si>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</si>
  <si>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</si>
  <si>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</si>
  <si>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</si>
  <si>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</si>
  <si>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</si>
  <si>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</si>
  <si>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</si>
  <si>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</si>
  <si>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</si>
  <si>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</si>
  <si>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</si>
  <si>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</si>
  <si>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</si>
  <si>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</si>
  <si>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</si>
  <si>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</si>
  <si>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</si>
  <si>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</si>
  <si>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</si>
  <si>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</si>
  <si>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</si>
  <si>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</si>
  <si>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</si>
  <si>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</si>
  <si>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</si>
  <si>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</si>
  <si>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</si>
  <si>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</si>
  <si>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</si>
  <si>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</si>
  <si>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</si>
  <si>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</si>
  <si>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</si>
  <si>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</si>
  <si>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</si>
  <si>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</si>
  <si>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</si>
  <si>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</si>
  <si>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</si>
  <si>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</si>
  <si>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</si>
  <si>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</si>
  <si>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</si>
  <si>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</si>
  <si>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</si>
  <si>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</si>
  <si>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</si>
  <si>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</si>
  <si>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</si>
  <si>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</si>
  <si>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</si>
  <si>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</si>
  <si>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</si>
  <si>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</si>
  <si>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</si>
  <si>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</si>
  <si>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</si>
  <si>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</si>
  <si>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</si>
  <si>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</si>
  <si>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</si>
  <si>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</si>
  <si>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</si>
  <si>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</si>
  <si>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</si>
  <si>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</si>
  <si>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</si>
  <si>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</si>
  <si>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</si>
  <si>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</si>
  <si>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</si>
  <si>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</si>
  <si>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</si>
  <si>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</si>
  <si>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</si>
  <si>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</si>
  <si>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</si>
  <si>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</si>
  <si>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</si>
  <si>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</si>
  <si>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</si>
  <si>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</si>
  <si>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</si>
  <si>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</si>
  <si>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</si>
  <si>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</si>
  <si>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</si>
  <si>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</si>
  <si>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</si>
  <si>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</si>
  <si>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</si>
  <si>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</si>
  <si>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</si>
  <si>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</si>
  <si>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</si>
  <si>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</si>
  <si>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</si>
  <si>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</si>
  <si>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</si>
  <si>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</si>
  <si>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</si>
  <si>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</si>
  <si>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</si>
  <si>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</si>
  <si>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</si>
  <si>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</si>
  <si>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</si>
  <si>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</si>
  <si>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</si>
  <si>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</si>
  <si>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</si>
  <si>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</si>
  <si>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</si>
  <si>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</si>
  <si>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</si>
  <si>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</si>
  <si>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</si>
  <si>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</si>
  <si>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</si>
  <si>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</si>
  <si>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</si>
  <si>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</si>
  <si>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</si>
  <si>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</si>
  <si>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</si>
  <si>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</si>
  <si>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</si>
  <si>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</si>
  <si>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</si>
  <si>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</si>
  <si>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</si>
  <si>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</si>
  <si>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</si>
  <si>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</si>
  <si>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</si>
  <si>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</si>
  <si>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</si>
  <si>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</si>
  <si>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</si>
  <si>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</si>
  <si>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</si>
  <si>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</si>
  <si>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</si>
  <si>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</si>
  <si>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</si>
  <si>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</si>
  <si>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</si>
  <si>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</si>
  <si>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</si>
  <si>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</si>
  <si>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</si>
  <si>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</si>
  <si>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</si>
  <si>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</si>
  <si>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</si>
  <si>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</si>
  <si>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</si>
  <si>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</si>
  <si>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</si>
  <si>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</si>
  <si>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</si>
  <si>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</si>
  <si>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</si>
  <si>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</si>
  <si>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</si>
  <si>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</si>
  <si>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</si>
  <si>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</si>
  <si>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</si>
  <si>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</si>
  <si>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</si>
  <si>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</si>
  <si>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</si>
  <si>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</si>
  <si>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</si>
  <si>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</si>
  <si>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</si>
  <si>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</si>
  <si>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</si>
  <si>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</si>
  <si>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</si>
  <si>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</si>
  <si>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</si>
  <si>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</si>
  <si>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</si>
  <si>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</si>
  <si>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</si>
  <si>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</si>
  <si>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</si>
  <si>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</si>
  <si>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</si>
  <si>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</si>
  <si>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</si>
  <si>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</si>
  <si>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</si>
  <si>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</si>
  <si>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</si>
  <si>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</si>
  <si>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</si>
  <si>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</si>
  <si>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</si>
  <si>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</si>
  <si>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</si>
  <si>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</si>
  <si>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</si>
  <si>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</si>
  <si>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</si>
  <si>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</si>
  <si>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</si>
  <si>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</si>
  <si>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</si>
  <si>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</si>
  <si>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</si>
  <si>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</si>
  <si>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</si>
  <si>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</si>
  <si>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</si>
  <si>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</si>
  <si>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</si>
  <si>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</si>
  <si>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</si>
  <si>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</si>
  <si>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</si>
  <si>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</si>
  <si>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</si>
  <si>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</si>
  <si>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</si>
  <si>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</si>
  <si>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</si>
  <si>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</si>
  <si>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</si>
  <si>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</si>
  <si>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</si>
  <si>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</si>
  <si>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</si>
  <si>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</si>
  <si>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</si>
  <si>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</si>
  <si>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</si>
  <si>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</si>
  <si>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</si>
  <si>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</si>
  <si>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</si>
  <si>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</si>
  <si>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</si>
  <si>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</si>
  <si>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</si>
  <si>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</si>
  <si>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</si>
  <si>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</si>
  <si>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</si>
  <si>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</si>
  <si>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</si>
  <si>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</si>
  <si>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</si>
  <si>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</si>
  <si>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</si>
  <si>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</si>
  <si>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</si>
  <si>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</si>
  <si>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</si>
  <si>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</si>
  <si>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</si>
  <si>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</si>
  <si>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</si>
  <si>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</si>
  <si>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</si>
  <si>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</si>
  <si>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</si>
  <si>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</si>
  <si>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</si>
  <si>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</si>
  <si>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</si>
  <si>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</si>
  <si>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</si>
  <si>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</si>
  <si>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</si>
  <si>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</si>
  <si>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</si>
  <si>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</si>
  <si>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</si>
  <si>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</si>
  <si>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</si>
  <si>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</si>
  <si>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</si>
  <si>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</si>
  <si>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</si>
  <si>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</si>
  <si>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</si>
  <si>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</si>
  <si>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</si>
  <si>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</si>
  <si>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</si>
  <si>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</si>
  <si>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</si>
  <si>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</si>
  <si>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</si>
  <si>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</si>
  <si>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</si>
  <si>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</si>
  <si>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</si>
  <si>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</si>
  <si>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</si>
  <si>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</si>
  <si>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</si>
  <si>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</si>
  <si>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</si>
  <si>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</si>
  <si>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</si>
  <si>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</si>
  <si>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</si>
  <si>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</si>
  <si>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</si>
  <si>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</si>
  <si>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</si>
  <si>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</si>
  <si>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</si>
  <si>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</si>
  <si>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</si>
  <si>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</si>
  <si>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</si>
  <si>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</si>
  <si>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</si>
  <si>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</si>
  <si>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</si>
  <si>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</si>
  <si>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</si>
  <si>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</si>
  <si>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</si>
  <si>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</si>
  <si>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</si>
  <si>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</si>
  <si>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</si>
  <si>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</si>
  <si>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</si>
  <si>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</si>
  <si>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</si>
  <si>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</si>
  <si>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</si>
  <si>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</si>
  <si>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</si>
  <si>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</si>
  <si>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</si>
  <si>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</si>
  <si>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</si>
  <si>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</si>
  <si>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</si>
  <si>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</si>
  <si>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</si>
  <si>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</si>
  <si>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</si>
  <si>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</si>
  <si>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</si>
  <si>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</si>
  <si>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</si>
  <si>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</si>
  <si>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</si>
  <si>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</si>
  <si>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</si>
  <si>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</si>
  <si>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</si>
  <si>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</si>
  <si>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</si>
  <si>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</si>
  <si>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</si>
  <si>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</si>
  <si>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</si>
  <si>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</si>
  <si>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</si>
  <si>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</si>
  <si>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</si>
  <si>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</si>
  <si>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</si>
  <si>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</si>
  <si>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</si>
  <si>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</si>
  <si>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</si>
  <si>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</si>
  <si>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</si>
  <si>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</si>
  <si>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</si>
  <si>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</si>
  <si>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</si>
  <si>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</si>
  <si>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</si>
  <si>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</si>
  <si>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</si>
  <si>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</si>
  <si>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</si>
  <si>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</si>
  <si>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</si>
  <si>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</si>
  <si>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</si>
  <si>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</si>
  <si>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</si>
  <si>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</si>
  <si>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</si>
  <si>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</si>
  <si>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</si>
  <si>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</si>
  <si>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</si>
  <si>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</si>
  <si>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</si>
  <si>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</si>
  <si>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</si>
  <si>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</si>
  <si>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</si>
  <si>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</si>
  <si>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</si>
  <si>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</si>
  <si>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</si>
  <si>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</si>
  <si>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</si>
  <si>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</si>
  <si>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</si>
  <si>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</si>
  <si>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</si>
  <si>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</si>
  <si>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</si>
  <si>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</si>
  <si>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</si>
  <si>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</si>
  <si>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</si>
  <si>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</si>
  <si>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</si>
  <si>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</si>
  <si>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</si>
  <si>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</si>
  <si>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</si>
  <si>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</si>
  <si>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</si>
  <si>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</si>
  <si>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</si>
  <si>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</si>
  <si>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</si>
  <si>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</si>
  <si>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</si>
  <si>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</si>
  <si>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</si>
  <si>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</si>
  <si>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</si>
  <si>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</si>
  <si>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</si>
  <si>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</si>
  <si>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</si>
  <si>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</si>
  <si>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</si>
  <si>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</si>
  <si>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</si>
  <si>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</si>
  <si>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</si>
  <si>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</si>
  <si>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</si>
  <si>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</si>
  <si>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</si>
  <si>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</si>
  <si>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</si>
  <si>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</si>
  <si>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</si>
  <si>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</si>
  <si>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</si>
  <si>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</si>
  <si>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</si>
  <si>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</si>
  <si>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</si>
  <si>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</si>
  <si>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</si>
  <si>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</si>
  <si>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</si>
  <si>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</si>
  <si>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</si>
  <si>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</si>
  <si>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</si>
  <si>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</si>
  <si>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</si>
  <si>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</si>
  <si>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</si>
  <si>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</si>
  <si>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</si>
  <si>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</si>
  <si>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</si>
  <si>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</si>
  <si>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</si>
  <si>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</si>
  <si>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</si>
  <si>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</si>
  <si>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</si>
  <si>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</si>
  <si>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</si>
  <si>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</si>
  <si>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</si>
  <si>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</si>
  <si>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</si>
  <si>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</si>
  <si>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</si>
  <si>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</si>
  <si>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</si>
  <si>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</si>
  <si>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</si>
  <si>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</si>
  <si>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</si>
  <si>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</si>
  <si>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</si>
  <si>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</si>
  <si>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</si>
  <si>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</si>
  <si>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</si>
  <si>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</si>
  <si>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</si>
  <si>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</si>
  <si>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</si>
  <si>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</si>
  <si>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</si>
  <si>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</si>
  <si>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</si>
  <si>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</si>
  <si>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</si>
  <si>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</si>
  <si>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</si>
  <si>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</si>
  <si>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</si>
  <si>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</si>
  <si>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</si>
  <si>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</si>
  <si>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</si>
  <si>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</si>
  <si>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</si>
  <si>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</si>
  <si>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</si>
  <si>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</si>
  <si>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</si>
  <si>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</si>
  <si>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</si>
  <si>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</si>
  <si>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</si>
  <si>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</si>
  <si>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</si>
  <si>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</si>
  <si>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</si>
  <si>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</si>
  <si>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</si>
  <si>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</si>
  <si>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</si>
  <si>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</si>
  <si>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</si>
  <si>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</si>
  <si>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</si>
  <si>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</si>
  <si>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</si>
  <si>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</si>
  <si>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</si>
  <si>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</si>
  <si>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</si>
  <si>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</si>
  <si>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</si>
  <si>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</si>
  <si>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</si>
  <si>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</si>
  <si>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</si>
  <si>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</si>
  <si>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</si>
  <si>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</si>
  <si>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</si>
  <si>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</si>
  <si>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</si>
  <si>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</si>
  <si>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</si>
  <si>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</si>
  <si>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</si>
  <si>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</si>
  <si>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</si>
  <si>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</si>
  <si>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</si>
  <si>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</si>
  <si>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</si>
  <si>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</si>
  <si>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</si>
  <si>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</si>
  <si>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</si>
  <si>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</si>
  <si>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</si>
  <si>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</si>
  <si>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</si>
  <si>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</si>
  <si>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</si>
  <si>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</si>
  <si>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</si>
  <si>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</si>
  <si>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</si>
  <si>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</si>
  <si>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</si>
  <si>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</si>
  <si>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</si>
  <si>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</si>
  <si>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</si>
  <si>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</si>
  <si>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</si>
  <si>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</si>
  <si>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</si>
  <si>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</si>
  <si>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</si>
  <si>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</si>
  <si>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</si>
  <si>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</si>
  <si>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</si>
  <si>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</si>
  <si>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</si>
  <si>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</si>
  <si>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</si>
  <si>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</si>
  <si>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</si>
  <si>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</si>
  <si>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</si>
  <si>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</si>
  <si>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</si>
  <si>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</si>
  <si>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</si>
  <si>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</si>
  <si>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</si>
  <si>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</si>
  <si>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</si>
  <si>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</si>
  <si>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</si>
  <si>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</si>
  <si>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</si>
  <si>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</si>
  <si>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</si>
  <si>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</si>
  <si>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</si>
  <si>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</si>
  <si>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</si>
  <si>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</si>
  <si>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</si>
  <si>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</si>
  <si>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</si>
  <si>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</si>
  <si>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</si>
  <si>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</si>
  <si>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</si>
  <si>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</si>
  <si>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</si>
  <si>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</si>
  <si>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</si>
  <si>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</si>
  <si>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</si>
  <si>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</si>
  <si>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</si>
  <si>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</si>
  <si>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</si>
  <si>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</si>
  <si>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</si>
  <si>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</si>
  <si>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</si>
  <si>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</si>
  <si>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</si>
  <si>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</si>
  <si>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</si>
  <si>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</si>
  <si>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</si>
  <si>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</si>
  <si>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</si>
  <si>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</si>
  <si>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</si>
  <si>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</si>
  <si>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</si>
  <si>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</si>
  <si>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</si>
  <si>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</si>
  <si>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</si>
  <si>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</si>
  <si>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</si>
  <si>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</si>
  <si>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</si>
  <si>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</si>
  <si>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</si>
  <si>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</si>
  <si>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</si>
  <si>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</si>
  <si>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</si>
  <si>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</si>
  <si>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</si>
  <si>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</si>
  <si>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</si>
  <si>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</si>
  <si>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</si>
  <si>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</si>
  <si>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</si>
  <si>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</si>
  <si>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</si>
  <si>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</si>
  <si>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</si>
  <si>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</si>
  <si>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</si>
  <si>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</si>
  <si>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</si>
  <si>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</si>
  <si>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</si>
  <si>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</si>
  <si>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</si>
  <si>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</si>
  <si>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</si>
  <si>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</si>
  <si>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</si>
  <si>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</si>
  <si>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</si>
  <si>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</si>
  <si>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</si>
  <si>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</si>
  <si>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</si>
  <si>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</si>
  <si>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</si>
  <si>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</si>
  <si>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</si>
  <si>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</si>
  <si>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</si>
  <si>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</si>
  <si>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</si>
  <si>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</si>
  <si>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</si>
  <si>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</si>
  <si>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</si>
  <si>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</si>
  <si>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</si>
  <si>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</si>
  <si>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</si>
  <si>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</si>
  <si>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</si>
  <si>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</si>
  <si>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</si>
  <si>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</si>
  <si>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</si>
  <si>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</si>
  <si>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</si>
  <si>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</si>
  <si>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</si>
  <si>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</si>
  <si>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</si>
  <si>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</si>
  <si>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</si>
  <si>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</si>
  <si>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</si>
  <si>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</si>
  <si>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</si>
  <si>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</si>
  <si>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</si>
  <si>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</si>
  <si>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</si>
  <si>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</si>
  <si>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</si>
  <si>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</si>
  <si>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</si>
  <si>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</si>
  <si>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</si>
  <si>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</si>
  <si>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</si>
  <si>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</si>
  <si>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</si>
  <si>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</si>
  <si>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</si>
  <si>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</si>
  <si>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</si>
  <si>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</si>
  <si>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</si>
  <si>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</si>
  <si>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</si>
  <si>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</si>
  <si>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</si>
  <si>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</si>
  <si>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</si>
  <si>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</si>
  <si>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</si>
  <si>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</si>
  <si>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</si>
  <si>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</si>
  <si>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</si>
  <si>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</si>
  <si>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</si>
  <si>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</si>
  <si>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</si>
  <si>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</si>
  <si>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</si>
  <si>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</si>
  <si>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</si>
  <si>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</si>
  <si>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</si>
  <si>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</si>
  <si>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</si>
  <si>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</si>
  <si>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</si>
  <si>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</si>
  <si>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</si>
  <si>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</si>
  <si>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</si>
  <si>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</si>
  <si>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</si>
  <si>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</si>
  <si>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</si>
  <si>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</si>
  <si>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</si>
  <si>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</si>
  <si>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</si>
  <si>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</si>
  <si>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</si>
  <si>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</si>
  <si>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</si>
  <si>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</si>
  <si>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</si>
  <si>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</si>
  <si>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</si>
  <si>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</si>
  <si>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</si>
  <si>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</si>
  <si>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</si>
  <si>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</si>
  <si>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</si>
  <si>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</si>
  <si>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</si>
  <si>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</si>
  <si>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</si>
  <si>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</si>
  <si>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</si>
  <si>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</si>
  <si>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</si>
  <si>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</si>
  <si>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</si>
  <si>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</si>
  <si>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</si>
  <si>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</si>
  <si>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</si>
  <si>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</si>
  <si>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</si>
  <si>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</si>
  <si>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</si>
  <si>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</si>
  <si>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</si>
  <si>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</si>
  <si>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</si>
  <si>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</si>
  <si>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</si>
  <si>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</si>
  <si>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</si>
  <si>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</si>
  <si>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</si>
  <si>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</si>
  <si>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</si>
  <si>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</si>
  <si>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</si>
  <si>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</si>
  <si>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</si>
  <si>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</si>
  <si>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</si>
  <si>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</si>
  <si>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</si>
  <si>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</si>
  <si>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</si>
  <si>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</si>
  <si>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</si>
  <si>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</si>
  <si>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</si>
  <si>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</si>
  <si>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</si>
  <si>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</si>
  <si>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</si>
  <si>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</si>
  <si>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</si>
  <si>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</si>
  <si>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</si>
  <si>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</si>
  <si>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</si>
  <si>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</si>
  <si>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</si>
  <si>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</si>
  <si>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</si>
  <si>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</si>
  <si>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</si>
  <si>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</si>
  <si>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</si>
  <si>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</si>
  <si>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</si>
  <si>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</si>
  <si>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</si>
  <si>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</si>
  <si>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</si>
  <si>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</si>
  <si>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</si>
  <si>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</si>
  <si>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</si>
  <si>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</si>
  <si>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</si>
  <si>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</si>
  <si>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</si>
  <si>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</si>
  <si>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</si>
  <si>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</si>
  <si>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</si>
  <si>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</si>
  <si>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</si>
  <si>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</si>
  <si>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</si>
  <si>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</si>
  <si>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</si>
  <si>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</si>
  <si>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</si>
  <si>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</si>
  <si>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</si>
  <si>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</si>
  <si>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</si>
  <si>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</si>
  <si>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</si>
  <si>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</si>
  <si>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</si>
  <si>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</si>
  <si>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</si>
  <si>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</si>
  <si>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</si>
  <si>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</si>
  <si>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</si>
  <si>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</si>
  <si>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</si>
  <si>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</si>
  <si>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</si>
  <si>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</si>
  <si>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</si>
  <si>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</si>
  <si>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</si>
  <si>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</si>
  <si>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</si>
  <si>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</si>
  <si>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</si>
  <si>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</si>
  <si>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</si>
  <si>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</si>
  <si>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</si>
  <si>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</si>
  <si>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</si>
  <si>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</si>
  <si>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</si>
  <si>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</si>
  <si>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</si>
  <si>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</si>
  <si>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</si>
  <si>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</si>
  <si>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</si>
  <si>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</si>
  <si>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</si>
  <si>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</si>
  <si>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</si>
  <si>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</si>
  <si>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</si>
  <si>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</si>
  <si>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</si>
  <si>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</si>
  <si>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</si>
  <si>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</si>
  <si>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</si>
  <si>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</si>
  <si>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</si>
  <si>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</si>
  <si>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</si>
  <si>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</si>
  <si>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</si>
  <si>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</si>
  <si>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</si>
  <si>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</si>
  <si>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</si>
  <si>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</si>
  <si>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</si>
  <si>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</si>
  <si>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</si>
  <si>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</si>
  <si>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</si>
  <si>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</si>
  <si>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</si>
  <si>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</si>
  <si>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</si>
  <si>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</si>
  <si>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</si>
  <si>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</si>
  <si>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</si>
  <si>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</si>
  <si>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</si>
  <si>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</si>
  <si>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</si>
  <si>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</si>
  <si>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</si>
  <si>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</si>
  <si>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</si>
  <si>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</si>
  <si>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</si>
  <si>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</si>
  <si>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</si>
  <si>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</si>
  <si>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</si>
  <si>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</si>
  <si>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</si>
  <si>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</si>
  <si>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</si>
  <si>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</si>
  <si>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</si>
  <si>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</si>
  <si>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</si>
  <si>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</si>
  <si>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</si>
  <si>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</si>
  <si>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</si>
  <si>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</si>
  <si>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</si>
  <si>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</si>
  <si>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</si>
  <si>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</si>
  <si>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</si>
  <si>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</si>
  <si>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</si>
  <si>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</si>
  <si>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</si>
  <si>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</si>
  <si>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</si>
  <si>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</si>
  <si>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</si>
  <si>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</si>
  <si>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</si>
  <si>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</si>
  <si>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</si>
  <si>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</si>
  <si>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</si>
  <si>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</si>
  <si>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</si>
  <si>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</si>
  <si>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</si>
  <si>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</si>
  <si>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</si>
  <si>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</si>
  <si>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</si>
  <si>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</si>
  <si>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</si>
  <si>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</si>
  <si>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</si>
  <si>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</si>
  <si>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</si>
  <si>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</si>
  <si>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</si>
  <si>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</si>
  <si>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</si>
  <si>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</si>
  <si>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</si>
  <si>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</si>
  <si>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</si>
  <si>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</si>
  <si>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</si>
  <si>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</si>
  <si>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</si>
  <si>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</si>
  <si>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</si>
  <si>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</si>
  <si>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</si>
  <si>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</si>
  <si>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</si>
  <si>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</si>
  <si>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</si>
  <si>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</si>
  <si>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</si>
  <si>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</si>
  <si>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</si>
  <si>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</si>
  <si>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</si>
  <si>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</si>
  <si>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</si>
  <si>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</si>
  <si>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</si>
  <si>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</si>
  <si>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</si>
  <si>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</si>
  <si>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</si>
  <si>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</si>
  <si>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</si>
  <si>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</si>
  <si>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</si>
  <si>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</si>
  <si>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</si>
  <si>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</si>
  <si>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</si>
  <si>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</si>
  <si>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</si>
  <si>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</si>
  <si>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</si>
  <si>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</si>
  <si>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</si>
  <si>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</si>
  <si>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</si>
  <si>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</si>
  <si>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</si>
  <si>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</si>
  <si>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</si>
  <si>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</si>
  <si>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</si>
  <si>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</si>
  <si>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</si>
  <si>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</si>
  <si>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</si>
  <si>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</si>
  <si>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</si>
  <si>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</si>
  <si>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</si>
  <si>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</si>
  <si>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</si>
  <si>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</si>
  <si>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</si>
  <si>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</si>
  <si>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</si>
  <si>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</si>
  <si>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</si>
  <si>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</si>
  <si>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</si>
  <si>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</si>
  <si>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</si>
  <si>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</si>
  <si>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</si>
  <si>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</si>
  <si>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</si>
  <si>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</si>
  <si>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</si>
  <si>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</si>
  <si>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</si>
  <si>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</si>
  <si>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</si>
  <si>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</si>
  <si>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</si>
  <si>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</si>
  <si>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</si>
  <si>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</si>
  <si>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</si>
  <si>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</si>
  <si>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</si>
  <si>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</si>
  <si>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</si>
  <si>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</si>
  <si>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</si>
  <si>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</si>
  <si>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</si>
  <si>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</si>
  <si>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</si>
  <si>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</si>
  <si>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</si>
  <si>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</si>
  <si>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</si>
  <si>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</si>
  <si>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</si>
  <si>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</si>
  <si>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</si>
  <si>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</si>
  <si>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</si>
  <si>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</si>
  <si>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</si>
  <si>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</si>
  <si>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</si>
  <si>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</si>
  <si>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</si>
  <si>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</si>
  <si>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</si>
  <si>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</si>
  <si>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</si>
  <si>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</si>
  <si>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</si>
  <si>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</si>
  <si>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</si>
  <si>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</si>
  <si>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</si>
  <si>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</si>
  <si>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</si>
  <si>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</si>
  <si>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</si>
  <si>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</si>
  <si>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</si>
  <si>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</si>
  <si>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</si>
  <si>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</si>
  <si>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</si>
  <si>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</si>
  <si>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</si>
  <si>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</si>
  <si>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</si>
  <si>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</si>
  <si>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</si>
  <si>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</si>
  <si>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</si>
  <si>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</si>
  <si>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</si>
  <si>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</si>
  <si>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</si>
  <si>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</si>
  <si>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</si>
  <si>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</si>
  <si>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</si>
  <si>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</si>
  <si>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</si>
  <si>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</si>
  <si>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</si>
  <si>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</si>
  <si>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</si>
  <si>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</si>
  <si>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</si>
  <si>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</si>
  <si>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</si>
  <si>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</si>
  <si>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</si>
  <si>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</si>
  <si>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</si>
  <si>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</si>
  <si>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</si>
  <si>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</si>
  <si>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</si>
  <si>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</si>
  <si>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</si>
  <si>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</si>
  <si>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</si>
  <si>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</si>
  <si>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</si>
  <si>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</si>
  <si>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</si>
  <si>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</si>
  <si>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</si>
  <si>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</si>
  <si>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</si>
  <si>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</si>
  <si>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</si>
  <si>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</si>
  <si>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</si>
  <si>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</si>
  <si>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</si>
  <si>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</si>
  <si>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</si>
  <si>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</si>
  <si>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</si>
  <si>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</si>
  <si>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</si>
  <si>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</si>
  <si>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</si>
  <si>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</si>
  <si>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</si>
  <si>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</si>
  <si>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</si>
  <si>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</si>
  <si>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</si>
  <si>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</si>
  <si>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</si>
  <si>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</si>
  <si>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</si>
  <si>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</si>
  <si>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</si>
  <si>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</si>
  <si>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</si>
  <si>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</si>
  <si>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</si>
  <si>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</si>
  <si>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</si>
  <si>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</si>
  <si>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</si>
  <si>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</si>
  <si>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</si>
  <si>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</si>
  <si>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</si>
  <si>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</si>
  <si>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</si>
  <si>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</si>
  <si>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</si>
  <si>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</si>
  <si>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</si>
  <si>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</si>
  <si>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</si>
  <si>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</si>
  <si>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</si>
  <si>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</si>
  <si>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</si>
  <si>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</si>
  <si>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</si>
  <si>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</si>
  <si>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</si>
  <si>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</si>
  <si>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</si>
  <si>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</si>
  <si>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</si>
  <si>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</si>
  <si>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</si>
  <si>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</si>
  <si>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</si>
  <si>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</si>
  <si>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</si>
  <si>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</si>
  <si>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</si>
  <si>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</si>
  <si>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</si>
  <si>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</si>
  <si>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</si>
  <si>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</si>
  <si>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</si>
  <si>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</si>
  <si>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</si>
  <si>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</si>
  <si>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</si>
  <si>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</si>
  <si>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</si>
  <si>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</si>
  <si>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</si>
  <si>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</si>
  <si>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</si>
  <si>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</si>
  <si>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</si>
  <si>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</si>
  <si>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</si>
  <si>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</si>
  <si>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</si>
  <si>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</si>
  <si>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</si>
  <si>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</si>
  <si>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</si>
  <si>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</si>
  <si>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</si>
  <si>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</si>
  <si>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</si>
  <si>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</si>
  <si>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</si>
  <si>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</si>
  <si>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</si>
  <si>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</si>
  <si>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</si>
  <si>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</si>
  <si>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</si>
  <si>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</si>
  <si>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</si>
  <si>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</si>
  <si>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</si>
  <si>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</si>
  <si>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</si>
  <si>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</si>
  <si>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</si>
  <si>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</si>
  <si>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</si>
  <si>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</si>
  <si>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</si>
  <si>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</si>
  <si>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</si>
  <si>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</si>
  <si>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</si>
  <si>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</si>
  <si>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</si>
  <si>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</si>
  <si>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</si>
  <si>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</si>
  <si>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</si>
  <si>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</si>
  <si>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</si>
  <si>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</si>
  <si>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</si>
  <si>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</si>
  <si>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</si>
  <si>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</si>
  <si>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</si>
  <si>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</si>
  <si>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</si>
  <si>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</si>
  <si>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</si>
  <si>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</si>
  <si>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</si>
  <si>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</si>
  <si>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</si>
  <si>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</si>
  <si>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</si>
  <si>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</si>
  <si>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</si>
  <si>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</si>
  <si>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</si>
  <si>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</si>
  <si>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</si>
  <si>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</si>
  <si>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</si>
  <si>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</si>
  <si>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</si>
  <si>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</si>
  <si>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</si>
  <si>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</si>
  <si>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</si>
  <si>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</si>
  <si>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</si>
  <si>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</si>
  <si>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</si>
  <si>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</si>
  <si>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</si>
  <si>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</si>
  <si>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</si>
  <si>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</si>
  <si>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</si>
  <si>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</si>
  <si>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</si>
  <si>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</si>
  <si>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</si>
  <si>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</si>
  <si>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</si>
  <si>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</si>
  <si>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</si>
  <si>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</si>
  <si>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</si>
  <si>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</si>
  <si>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</si>
  <si>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</si>
  <si>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</si>
  <si>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</si>
  <si>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</si>
  <si>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</si>
  <si>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</si>
  <si>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</si>
  <si>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</si>
  <si>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</si>
  <si>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</si>
  <si>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</si>
  <si>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</si>
  <si>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</si>
  <si>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</si>
  <si>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</si>
  <si>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</si>
  <si>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</si>
  <si>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</si>
  <si>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</si>
  <si>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</si>
  <si>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</si>
  <si>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</si>
  <si>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</si>
  <si>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</si>
  <si>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</si>
  <si>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</si>
  <si>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</si>
  <si>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</si>
  <si>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</si>
  <si>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</si>
  <si>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</si>
  <si>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</si>
  <si>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</si>
  <si>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</si>
  <si>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</si>
  <si>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</si>
  <si>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</si>
  <si>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</si>
  <si>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</si>
  <si>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</si>
  <si>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</si>
  <si>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</si>
  <si>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</si>
  <si>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</si>
  <si>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</si>
  <si>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</si>
  <si>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</si>
  <si>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</si>
  <si>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</si>
  <si>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</si>
  <si>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</si>
  <si>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</si>
  <si>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</si>
  <si>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</si>
  <si>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</si>
  <si>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</si>
  <si>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</si>
  <si>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</si>
  <si>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</si>
  <si>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</si>
  <si>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</si>
  <si>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</si>
  <si>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</si>
  <si>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</si>
  <si>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</si>
  <si>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</si>
  <si>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</si>
  <si>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</si>
  <si>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</si>
  <si>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</si>
  <si>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</si>
  <si>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</si>
  <si>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</si>
  <si>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</si>
  <si>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</si>
  <si>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</si>
  <si>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</si>
  <si>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</si>
  <si>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</si>
  <si>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</si>
  <si>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</si>
  <si>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</si>
  <si>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</si>
  <si>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</si>
  <si>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</si>
  <si>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</si>
  <si>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</si>
  <si>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</si>
  <si>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</si>
  <si>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</si>
  <si>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</si>
  <si>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</si>
  <si>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</si>
  <si>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</si>
  <si>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</si>
  <si>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</si>
  <si>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</si>
  <si>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</si>
  <si>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</si>
  <si>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</si>
  <si>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</si>
  <si>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</si>
  <si>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</si>
  <si>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</si>
  <si>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</si>
  <si>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</si>
  <si>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</si>
  <si>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</si>
  <si>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</si>
  <si>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</si>
  <si>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</si>
  <si>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</si>
  <si>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</si>
  <si>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</si>
  <si>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</si>
  <si>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</si>
  <si>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</si>
  <si>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</si>
  <si>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</si>
  <si>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</si>
  <si>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</si>
  <si>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</si>
  <si>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</si>
  <si>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</si>
  <si>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</si>
  <si>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</si>
  <si>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</si>
  <si>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</si>
  <si>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</si>
  <si>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</si>
  <si>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</si>
  <si>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</si>
  <si>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</si>
  <si>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</si>
  <si>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</si>
  <si>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</si>
  <si>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</si>
  <si>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</si>
  <si>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</si>
  <si>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</si>
  <si>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</si>
  <si>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</si>
  <si>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</si>
  <si>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</si>
  <si>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</si>
  <si>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</si>
  <si>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</si>
  <si>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</si>
  <si>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</si>
  <si>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</si>
  <si>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</si>
  <si>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</si>
  <si>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</si>
  <si>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</si>
  <si>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</si>
  <si>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</si>
  <si>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</si>
  <si>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</si>
  <si>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</si>
  <si>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</si>
  <si>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</si>
  <si>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</si>
  <si>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</si>
  <si>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</si>
  <si>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</si>
  <si>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</si>
  <si>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</si>
  <si>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</si>
  <si>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</si>
  <si>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</si>
  <si>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</si>
  <si>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</si>
  <si>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</si>
  <si>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</si>
  <si>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</si>
  <si>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</si>
  <si>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</si>
  <si>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</si>
  <si>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</si>
  <si>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</si>
  <si>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</si>
  <si>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</si>
  <si>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</si>
  <si>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</si>
  <si>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</si>
  <si>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</si>
  <si>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</si>
  <si>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</si>
  <si>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</si>
  <si>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</si>
  <si>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</si>
  <si>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</si>
  <si>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</si>
  <si>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</si>
  <si>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</si>
  <si>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</si>
  <si>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</si>
  <si>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</si>
  <si>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</si>
  <si>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</si>
  <si>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</si>
  <si>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</si>
  <si>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</si>
  <si>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</si>
  <si>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</si>
  <si>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</si>
  <si>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</si>
  <si>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</si>
  <si>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</si>
  <si>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</si>
  <si>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</si>
  <si>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</si>
  <si>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</si>
  <si>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</si>
  <si>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</si>
  <si>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</si>
  <si>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</si>
  <si>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</si>
  <si>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</si>
  <si>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</si>
  <si>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</si>
  <si>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</si>
  <si>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</si>
  <si>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</si>
  <si>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</si>
  <si>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</si>
  <si>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</si>
  <si>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</si>
  <si>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</si>
  <si>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</si>
  <si>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</si>
  <si>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</si>
  <si>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</si>
  <si>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</si>
  <si>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</si>
  <si>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</si>
  <si>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</si>
  <si>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</si>
  <si>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</si>
  <si>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</si>
  <si>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</si>
  <si>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</si>
  <si>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</si>
  <si>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</si>
  <si>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</si>
  <si>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</si>
  <si>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</si>
  <si>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</si>
  <si>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</si>
  <si>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</si>
  <si>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</si>
  <si>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</si>
  <si>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</si>
  <si>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</si>
  <si>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</si>
  <si>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</si>
  <si>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</si>
  <si>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</si>
  <si>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</si>
  <si>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</si>
  <si>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</si>
  <si>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</si>
  <si>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</si>
  <si>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</si>
  <si>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</si>
  <si>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</si>
  <si>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</si>
  <si>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</si>
  <si>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</si>
  <si>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</si>
  <si>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</si>
  <si>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</si>
  <si>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</si>
  <si>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</si>
  <si>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</si>
  <si>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</si>
  <si>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</si>
  <si>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</si>
  <si>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</si>
  <si>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</si>
  <si>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</si>
  <si>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</si>
  <si>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</si>
  <si>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</si>
  <si>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</si>
  <si>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</si>
  <si>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</si>
  <si>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</si>
  <si>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</si>
  <si>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</si>
  <si>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</si>
  <si>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</si>
  <si>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</si>
  <si>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</si>
  <si>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</si>
  <si>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</si>
  <si>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</si>
  <si>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</si>
  <si>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</si>
  <si>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</si>
  <si>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</si>
  <si>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</si>
  <si>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</si>
  <si>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</si>
  <si>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</si>
  <si>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</si>
  <si>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</si>
  <si>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</si>
  <si>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</si>
  <si>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</si>
  <si>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</si>
  <si>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</si>
  <si>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</si>
  <si>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</si>
  <si>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</si>
  <si>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</si>
  <si>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</si>
  <si>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</si>
  <si>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</si>
  <si>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</si>
  <si>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</si>
  <si>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</si>
  <si>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</si>
  <si>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</si>
  <si>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</si>
  <si>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</si>
  <si>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</si>
  <si>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</si>
  <si>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</si>
  <si>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</si>
  <si>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</si>
  <si>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</si>
  <si>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</si>
  <si>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</si>
  <si>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</si>
  <si>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</si>
  <si>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</si>
  <si>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</si>
  <si>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</si>
  <si>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</si>
  <si>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</si>
  <si>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</si>
  <si>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</si>
  <si>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</si>
  <si>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</si>
  <si>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</si>
  <si>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</si>
  <si>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</si>
  <si>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</si>
  <si>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</si>
  <si>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</si>
  <si>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</si>
  <si>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</si>
  <si>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</si>
  <si>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</si>
  <si>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</si>
  <si>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</si>
  <si>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</si>
  <si>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</si>
  <si>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</si>
  <si>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</si>
  <si>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</si>
  <si>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</si>
  <si>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</si>
  <si>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</si>
  <si>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</si>
  <si>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</si>
  <si>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</si>
  <si>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</si>
  <si>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</si>
  <si>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</si>
  <si>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</si>
  <si>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</si>
  <si>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</si>
  <si>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</si>
  <si>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</si>
  <si>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</si>
  <si>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</si>
  <si>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</si>
  <si>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</si>
  <si>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</si>
  <si>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</si>
  <si>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</si>
  <si>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</si>
  <si>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</si>
  <si>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</si>
  <si>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</si>
  <si>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</si>
  <si>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</si>
  <si>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</si>
  <si>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</si>
  <si>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</si>
  <si>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</si>
  <si>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</si>
  <si>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</si>
  <si>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</si>
  <si>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</si>
  <si>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</si>
  <si>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</si>
  <si>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</si>
  <si>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</si>
  <si>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</si>
  <si>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</si>
  <si>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</si>
  <si>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</si>
  <si>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</si>
  <si>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</si>
  <si>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</si>
  <si>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</si>
  <si>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</si>
  <si>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</si>
  <si>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</si>
  <si>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</si>
  <si>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</si>
  <si>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</si>
  <si>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</si>
  <si>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</si>
  <si>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</si>
  <si>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</si>
  <si>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</si>
  <si>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</si>
  <si>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</si>
  <si>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</si>
  <si>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</si>
  <si>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</si>
  <si>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</si>
  <si>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</si>
  <si>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</si>
  <si>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</si>
  <si>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</si>
  <si>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</si>
  <si>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</si>
  <si>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</si>
  <si>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</si>
  <si>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</si>
  <si>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</si>
  <si>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</si>
  <si>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</si>
  <si>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</si>
  <si>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</si>
  <si>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</si>
  <si>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</si>
  <si>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</si>
  <si>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</si>
  <si>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</si>
  <si>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</si>
  <si>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</si>
  <si>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</si>
  <si>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</si>
  <si>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</si>
  <si>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</si>
  <si>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</si>
  <si>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</si>
  <si>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</si>
  <si>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</si>
  <si>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</si>
  <si>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</si>
  <si>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</si>
  <si>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</si>
  <si>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</si>
  <si>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</si>
  <si>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</si>
  <si>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</si>
  <si>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</si>
  <si>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</si>
  <si>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</si>
  <si>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</si>
  <si>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</si>
  <si>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</si>
  <si>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</si>
  <si>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</si>
  <si>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</si>
  <si>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</si>
  <si>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</si>
  <si>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</si>
  <si>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</si>
  <si>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</si>
  <si>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</si>
  <si>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</si>
  <si>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</si>
  <si>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</si>
  <si>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</si>
  <si>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</si>
  <si>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</si>
  <si>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</si>
  <si>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</si>
  <si>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</si>
  <si>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</si>
  <si>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</si>
  <si>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</si>
  <si>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</si>
  <si>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</si>
  <si>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</si>
  <si>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</si>
  <si>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</si>
  <si>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</si>
  <si>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</si>
  <si>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</si>
  <si>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</si>
  <si>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</si>
  <si>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</si>
  <si>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</si>
  <si>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</si>
  <si>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</si>
  <si>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</si>
  <si>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</si>
  <si>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</si>
  <si>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</si>
  <si>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</si>
  <si>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</si>
  <si>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</si>
  <si>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</si>
  <si>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</si>
  <si>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</si>
  <si>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</si>
  <si>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</si>
  <si>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</si>
  <si>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</si>
  <si>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</si>
  <si>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</si>
  <si>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</si>
  <si>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</si>
  <si>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</si>
  <si>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</si>
  <si>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</si>
  <si>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</si>
  <si>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</si>
  <si>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</si>
  <si>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</si>
  <si>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</si>
  <si>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</si>
  <si>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</si>
  <si>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</si>
  <si>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</si>
  <si>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</si>
  <si>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</si>
  <si>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</si>
  <si>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</si>
  <si>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</si>
  <si>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</si>
  <si>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</si>
  <si>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</si>
  <si>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</si>
  <si>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</si>
  <si>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</si>
  <si>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</si>
  <si>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</si>
  <si>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</si>
  <si>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</si>
  <si>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</si>
  <si>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</si>
  <si>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</si>
  <si>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</si>
  <si>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</si>
  <si>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</si>
  <si>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</si>
  <si>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</si>
  <si>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</si>
  <si>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</si>
  <si>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</si>
  <si>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</si>
  <si>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</si>
  <si>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</si>
  <si>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</si>
  <si>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</si>
  <si>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</si>
  <si>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</si>
  <si>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</si>
  <si>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</si>
  <si>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</si>
  <si>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</si>
  <si>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</si>
  <si>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</si>
  <si>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</si>
  <si>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</si>
  <si>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</si>
  <si>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</si>
  <si>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</si>
  <si>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</si>
  <si>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</si>
  <si>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</si>
  <si>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</si>
  <si>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</si>
  <si>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</si>
  <si>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</si>
  <si>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</si>
  <si>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</si>
  <si>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</si>
  <si>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</si>
  <si>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</si>
  <si>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</si>
  <si>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</si>
  <si>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</si>
  <si>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</si>
  <si>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</si>
  <si>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</si>
  <si>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</si>
  <si>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</si>
  <si>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</si>
  <si>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</si>
  <si>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</si>
  <si>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</si>
  <si>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</si>
  <si>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</si>
  <si>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</si>
  <si>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</si>
  <si>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</si>
  <si>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</si>
  <si>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</si>
  <si>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</si>
  <si>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</si>
  <si>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</si>
  <si>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</si>
  <si>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</si>
  <si>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</si>
  <si>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</si>
  <si>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</si>
  <si>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</si>
  <si>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</si>
  <si>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</si>
  <si>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</si>
  <si>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</si>
  <si>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</si>
  <si>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</si>
  <si>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</si>
  <si>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</si>
  <si>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</si>
  <si>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</si>
  <si>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</si>
  <si>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</si>
  <si>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</si>
  <si>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</si>
  <si>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</si>
  <si>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</si>
  <si>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</si>
  <si>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</si>
  <si>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</si>
  <si>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</si>
  <si>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</si>
  <si>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</si>
  <si>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</si>
  <si>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</si>
  <si>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</si>
  <si>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</si>
  <si>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</si>
  <si>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</si>
  <si>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</si>
  <si>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</si>
  <si>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</si>
  <si>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</si>
  <si>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</si>
  <si>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</si>
  <si>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</si>
  <si>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</si>
  <si>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</si>
  <si>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</si>
  <si>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</si>
  <si>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</si>
  <si>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</si>
  <si>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</si>
  <si>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</si>
  <si>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</si>
  <si>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</si>
  <si>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</si>
  <si>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</si>
  <si>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</si>
  <si>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</si>
  <si>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</si>
  <si>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</si>
  <si>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</si>
  <si>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</si>
  <si>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</si>
  <si>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</si>
  <si>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</si>
  <si>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</si>
  <si>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</si>
  <si>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</si>
  <si>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</si>
  <si>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</si>
  <si>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</si>
  <si>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</si>
  <si>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</si>
  <si>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</si>
  <si>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</si>
  <si>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</si>
  <si>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</si>
  <si>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</si>
  <si>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</si>
  <si>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</si>
  <si>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</si>
  <si>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</si>
  <si>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</si>
  <si>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</si>
  <si>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</si>
  <si>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</si>
  <si>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</si>
  <si>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</si>
  <si>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</si>
  <si>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</si>
  <si>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</si>
  <si>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</si>
  <si>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</si>
  <si>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</si>
  <si>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</si>
  <si>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</si>
  <si>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</si>
  <si>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</si>
  <si>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</si>
  <si>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</si>
  <si>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</si>
  <si>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</si>
  <si>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</si>
  <si>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</si>
  <si>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</si>
  <si>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</si>
  <si>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</si>
  <si>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</si>
  <si>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</si>
  <si>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</si>
  <si>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</si>
  <si>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</si>
  <si>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</si>
  <si>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</si>
  <si>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</si>
  <si>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</si>
  <si>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</si>
  <si>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</si>
  <si>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</si>
  <si>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</si>
  <si>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</si>
  <si>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</si>
  <si>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</si>
  <si>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</si>
  <si>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</si>
  <si>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</si>
  <si>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</si>
  <si>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</si>
  <si>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</si>
  <si>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</si>
  <si>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</si>
  <si>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</si>
  <si>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</si>
  <si>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</si>
  <si>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</si>
  <si>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</si>
  <si>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</si>
  <si>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</si>
  <si>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</si>
  <si>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</si>
  <si>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</si>
  <si>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</si>
  <si>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</si>
  <si>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</si>
  <si>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</si>
  <si>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</si>
  <si>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</si>
  <si>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</si>
  <si>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</si>
  <si>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</si>
  <si>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</si>
  <si>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</si>
  <si>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</si>
  <si>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</si>
  <si>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</si>
  <si>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</si>
  <si>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</si>
  <si>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</si>
  <si>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</si>
  <si>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</si>
  <si>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</si>
  <si>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</si>
  <si>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</si>
  <si>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</si>
  <si>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</si>
  <si>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</si>
  <si>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</si>
  <si>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</si>
  <si>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</si>
  <si>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</si>
  <si>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</si>
  <si>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</si>
  <si>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</si>
  <si>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</si>
  <si>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</si>
  <si>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</si>
  <si>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</si>
  <si>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</si>
  <si>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</si>
  <si>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</si>
  <si>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</si>
  <si>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</si>
  <si>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</si>
  <si>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</si>
  <si>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</si>
  <si>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</si>
  <si>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</si>
  <si>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</si>
  <si>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</si>
  <si>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</si>
  <si>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</si>
  <si>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</si>
  <si>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</si>
  <si>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</si>
  <si>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</si>
  <si>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</si>
  <si>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</si>
  <si>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</si>
  <si>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</si>
  <si>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</si>
  <si>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</si>
  <si>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</si>
  <si>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</si>
  <si>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</si>
  <si>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</si>
  <si>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</si>
  <si>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</si>
  <si>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</si>
  <si>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</si>
  <si>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</si>
  <si>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</si>
  <si>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</si>
  <si>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</si>
  <si>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</si>
  <si>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</si>
  <si>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</si>
  <si>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</si>
  <si>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</si>
  <si>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</si>
  <si>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</si>
  <si>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</si>
  <si>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</si>
  <si>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</si>
  <si>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</si>
  <si>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</si>
  <si>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</si>
  <si>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</si>
  <si>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</si>
  <si>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</si>
  <si>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</si>
  <si>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</si>
  <si>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</si>
  <si>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</si>
  <si>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</si>
  <si>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</si>
  <si>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</si>
  <si>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</si>
  <si>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</si>
  <si>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</si>
  <si>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</si>
  <si>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</si>
  <si>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</si>
  <si>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</si>
  <si>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</si>
  <si>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</si>
  <si>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</si>
  <si>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</si>
  <si>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</si>
  <si>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</si>
  <si>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</si>
  <si>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</si>
  <si>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</si>
  <si>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</si>
  <si>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</si>
  <si>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</si>
  <si>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</si>
  <si>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</si>
  <si>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</si>
  <si>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</si>
  <si>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</si>
  <si>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</si>
  <si>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</si>
  <si>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</si>
  <si>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</si>
  <si>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</si>
  <si>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</si>
  <si>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</si>
  <si>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</si>
  <si>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</si>
  <si>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</si>
  <si>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</si>
  <si>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</si>
  <si>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</si>
  <si>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</si>
  <si>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</si>
  <si>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</si>
  <si>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</si>
  <si>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</si>
  <si>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</si>
  <si>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</si>
  <si>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</si>
  <si>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</si>
  <si>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</si>
  <si>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</si>
  <si>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</si>
  <si>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</si>
  <si>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</si>
  <si>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</si>
  <si>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</si>
  <si>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</si>
  <si>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</si>
  <si>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</si>
  <si>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</si>
  <si>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</si>
  <si>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</si>
  <si>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</si>
  <si>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</si>
  <si>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</si>
  <si>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</si>
  <si>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</si>
  <si>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</si>
  <si>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</si>
  <si>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</si>
  <si>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</si>
  <si>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</si>
  <si>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</si>
  <si>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</si>
  <si>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</si>
  <si>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</si>
  <si>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</si>
  <si>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</si>
  <si>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</si>
  <si>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</si>
  <si>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</si>
  <si>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</si>
  <si>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</si>
  <si>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</si>
  <si>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</si>
  <si>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</si>
  <si>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</si>
  <si>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</si>
  <si>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</si>
  <si>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</si>
  <si>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</si>
  <si>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</si>
  <si>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</si>
  <si>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</si>
  <si>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</si>
  <si>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</si>
  <si>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</si>
  <si>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</si>
  <si>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</si>
  <si>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</si>
  <si>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</si>
  <si>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</si>
  <si>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</si>
  <si>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</si>
  <si>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</si>
  <si>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</si>
  <si>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</si>
  <si>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</si>
  <si>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</si>
  <si>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</si>
  <si>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</si>
  <si>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</si>
  <si>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</si>
  <si>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</si>
  <si>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</si>
  <si>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</si>
  <si>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</si>
  <si>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</si>
  <si>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</si>
  <si>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</si>
  <si>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</si>
  <si>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</si>
  <si>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</si>
  <si>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</si>
  <si>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</si>
  <si>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</si>
  <si>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</si>
  <si>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</si>
  <si>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</si>
  <si>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</si>
  <si>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</si>
  <si>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</si>
  <si>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</si>
  <si>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</si>
  <si>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</si>
  <si>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</si>
  <si>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</si>
  <si>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</si>
  <si>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</si>
  <si>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</si>
  <si>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</si>
  <si>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</si>
  <si>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</si>
  <si>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</si>
  <si>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</si>
  <si>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</si>
  <si>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</si>
  <si>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</si>
  <si>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</si>
  <si>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</si>
  <si>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</si>
  <si>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</si>
  <si>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</si>
  <si>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</si>
  <si>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</si>
  <si>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</si>
  <si>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</si>
  <si>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</si>
  <si>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</si>
  <si>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</si>
  <si>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</si>
  <si>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</si>
  <si>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</si>
  <si>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</si>
  <si>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</si>
  <si>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</si>
  <si>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</si>
  <si>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</si>
  <si>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</si>
  <si>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</si>
  <si>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</si>
  <si>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</si>
  <si>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</si>
  <si>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</si>
  <si>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</si>
  <si>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</si>
  <si>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</si>
  <si>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</si>
  <si>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</si>
  <si>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</si>
  <si>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</si>
  <si>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</si>
  <si>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</si>
  <si>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</si>
  <si>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</si>
  <si>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</si>
  <si>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</si>
  <si>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</si>
  <si>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</si>
  <si>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</si>
  <si>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</si>
  <si>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</si>
  <si>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</si>
  <si>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</si>
  <si>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</si>
  <si>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</si>
  <si>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</si>
  <si>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</si>
  <si>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</si>
  <si>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</si>
  <si>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</si>
  <si>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</si>
  <si>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</si>
  <si>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</si>
  <si>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</si>
  <si>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</si>
  <si>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</si>
  <si>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</si>
  <si>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</si>
  <si>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</si>
  <si>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</si>
  <si>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</si>
  <si>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</si>
  <si>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</si>
  <si>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</si>
  <si>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</si>
  <si>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</si>
  <si>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</si>
  <si>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</si>
  <si>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</si>
  <si>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</si>
  <si>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</si>
  <si>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</si>
  <si>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</si>
  <si>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</si>
  <si>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</si>
  <si>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</si>
  <si>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</si>
  <si>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</si>
  <si>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</si>
  <si>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</si>
  <si>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</si>
  <si>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</si>
  <si>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</si>
  <si>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</si>
  <si>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</si>
  <si>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</si>
  <si>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</si>
  <si>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</si>
  <si>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</si>
  <si>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</si>
  <si>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</si>
  <si>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</si>
  <si>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</si>
  <si>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</si>
  <si>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</si>
  <si>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</si>
  <si>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</si>
  <si>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</si>
  <si>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</si>
  <si>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</si>
  <si>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</si>
  <si>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</si>
  <si>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</si>
  <si>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</si>
  <si>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</si>
  <si>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</si>
  <si>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</si>
  <si>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</si>
  <si>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</si>
  <si>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</si>
  <si>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</si>
  <si>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</si>
  <si>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</si>
  <si>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</si>
  <si>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</si>
  <si>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</si>
  <si>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</si>
  <si>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</si>
  <si>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</si>
  <si>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</si>
  <si>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</si>
  <si>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</si>
  <si>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</si>
  <si>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</si>
  <si>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</si>
  <si>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</si>
  <si>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</si>
  <si>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</si>
  <si>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</si>
  <si>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</si>
  <si>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</si>
  <si>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</si>
  <si>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</si>
  <si>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</si>
  <si>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</si>
  <si>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</si>
  <si>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</si>
  <si>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</si>
  <si>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</si>
  <si>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</si>
  <si>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</si>
  <si>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</si>
  <si>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</si>
  <si>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</si>
  <si>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</si>
  <si>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</si>
  <si>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</si>
  <si>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</si>
  <si>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</si>
  <si>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</si>
  <si>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</si>
  <si>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</si>
  <si>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</si>
  <si>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</si>
  <si>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</si>
  <si>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</si>
  <si>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</si>
  <si>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</si>
  <si>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</si>
  <si>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</si>
  <si>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</si>
  <si>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</si>
  <si>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</si>
  <si>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</si>
  <si>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</si>
  <si>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</si>
  <si>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</si>
  <si>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</si>
  <si>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</si>
  <si>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</si>
  <si>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</si>
  <si>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</si>
  <si>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</si>
  <si>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</si>
  <si>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</si>
  <si>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</si>
  <si>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</si>
  <si>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</si>
  <si>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</si>
  <si>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</si>
  <si>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</si>
  <si>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</si>
  <si>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</si>
  <si>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</si>
  <si>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</si>
  <si>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</si>
  <si>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</si>
  <si>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</si>
  <si>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</si>
  <si>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</si>
  <si>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</si>
  <si>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</si>
  <si>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</si>
  <si>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</si>
  <si>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</si>
  <si>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</si>
  <si>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</si>
  <si>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</si>
  <si>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</si>
  <si>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</si>
  <si>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</si>
  <si>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</si>
  <si>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</si>
  <si>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</si>
  <si>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</si>
  <si>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</si>
  <si>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</si>
  <si>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</si>
  <si>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</si>
  <si>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</si>
  <si>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</si>
  <si>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</si>
  <si>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</si>
  <si>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</si>
  <si>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</si>
  <si>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</si>
  <si>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</si>
  <si>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</si>
  <si>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</si>
  <si>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</si>
  <si>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</si>
  <si>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</si>
  <si>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</si>
  <si>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</si>
  <si>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</si>
  <si>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</si>
  <si>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</si>
  <si>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</si>
  <si>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</si>
  <si>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</si>
  <si>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</si>
  <si>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</si>
  <si>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</si>
  <si>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</si>
  <si>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</si>
  <si>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</si>
  <si>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</si>
  <si>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</si>
  <si>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</si>
  <si>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</si>
  <si>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</si>
  <si>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</si>
  <si>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</si>
  <si>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</si>
  <si>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</si>
  <si>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</si>
  <si>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</si>
  <si>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</si>
  <si>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</si>
  <si>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</si>
  <si>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</si>
  <si>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</si>
  <si>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</si>
  <si>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</si>
  <si>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</si>
  <si>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</si>
  <si>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</si>
  <si>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</si>
  <si>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</si>
  <si>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</si>
  <si>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</si>
  <si>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</si>
  <si>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</si>
  <si>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</si>
  <si>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</si>
  <si>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</si>
  <si>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</si>
  <si>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</si>
  <si>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</si>
  <si>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</si>
  <si>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</si>
  <si>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</si>
  <si>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</si>
  <si>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</si>
  <si>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</si>
  <si>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</si>
  <si>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</si>
  <si>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</si>
  <si>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</si>
  <si>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</si>
  <si>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</si>
  <si>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</si>
  <si>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</si>
  <si>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</si>
  <si>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</si>
  <si>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</si>
  <si>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</si>
  <si>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</si>
  <si>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</si>
  <si>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</si>
  <si>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</si>
  <si>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</si>
  <si>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</si>
  <si>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</si>
  <si>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</si>
  <si>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</si>
  <si>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</si>
  <si>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</si>
  <si>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</si>
  <si>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</si>
  <si>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</si>
  <si>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</si>
  <si>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</si>
  <si>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</si>
  <si>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</si>
  <si>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</si>
  <si>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</si>
  <si>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</si>
  <si>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</si>
  <si>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</si>
  <si>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</si>
  <si>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</si>
  <si>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</si>
  <si>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</si>
  <si>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</si>
  <si>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</si>
  <si>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</si>
  <si>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</si>
  <si>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</si>
  <si>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</si>
  <si>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</si>
  <si>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</si>
  <si>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</si>
  <si>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</si>
  <si>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</si>
  <si>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</si>
  <si>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</si>
  <si>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</si>
  <si>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</si>
  <si>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</si>
  <si>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</si>
  <si>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</si>
  <si>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</si>
  <si>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</si>
  <si>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</si>
  <si>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</si>
  <si>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</si>
  <si>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</si>
  <si>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</si>
  <si>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</si>
  <si>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</si>
  <si>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</si>
  <si>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</si>
  <si>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</si>
  <si>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</si>
  <si>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</si>
  <si>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</si>
  <si>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</si>
  <si>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</si>
  <si>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</si>
  <si>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</si>
  <si>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</si>
  <si>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</si>
  <si>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</si>
  <si>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</si>
  <si>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</si>
  <si>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</si>
  <si>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</si>
  <si>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</si>
  <si>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</si>
  <si>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</si>
  <si>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</si>
  <si>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</si>
  <si>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</si>
  <si>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</si>
  <si>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</si>
  <si>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</si>
  <si>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</si>
  <si>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</si>
  <si>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</si>
  <si>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</si>
  <si>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</si>
  <si>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</si>
  <si>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</si>
  <si>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</si>
  <si>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</si>
  <si>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</si>
  <si>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</si>
  <si>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</si>
  <si>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</si>
  <si>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</si>
  <si>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</si>
  <si>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</si>
  <si>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</si>
  <si>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</si>
  <si>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</si>
  <si>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</si>
  <si>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</si>
  <si>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</si>
  <si>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</si>
  <si>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</si>
  <si>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</si>
  <si>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</si>
  <si>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</si>
  <si>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</si>
  <si>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</si>
  <si>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</si>
  <si>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</si>
  <si>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</si>
  <si>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</si>
  <si>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</si>
  <si>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</si>
  <si>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</si>
  <si>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</si>
  <si>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</si>
  <si>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</si>
  <si>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</si>
  <si>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</si>
  <si>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</si>
  <si>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</si>
  <si>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</si>
  <si>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</si>
  <si>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</si>
  <si>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</si>
  <si>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</si>
  <si>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</si>
  <si>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</si>
  <si>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</si>
  <si>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</si>
  <si>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</si>
  <si>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</si>
  <si>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</si>
  <si>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</si>
  <si>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</si>
  <si>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</si>
  <si>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</si>
  <si>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</si>
  <si>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</si>
  <si>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</si>
  <si>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</si>
  <si>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</si>
  <si>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</si>
  <si>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</si>
  <si>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</si>
  <si>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</si>
  <si>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</si>
  <si>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</si>
  <si>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</si>
  <si>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</si>
  <si>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</si>
  <si>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</si>
  <si>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</si>
  <si>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</si>
  <si>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</si>
  <si>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</si>
  <si>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</si>
  <si>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</si>
  <si>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</si>
  <si>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</si>
  <si>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</si>
  <si>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</si>
  <si>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</si>
  <si>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</si>
  <si>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</si>
  <si>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</si>
  <si>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</si>
  <si>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</si>
  <si>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</si>
  <si>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</si>
  <si>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</si>
  <si>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</si>
  <si>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</si>
  <si>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</si>
  <si>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</si>
  <si>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</si>
  <si>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</si>
  <si>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</si>
  <si>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</si>
  <si>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</si>
  <si>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</si>
  <si>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</si>
  <si>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</si>
  <si>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</si>
  <si>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</si>
  <si>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</si>
  <si>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</si>
  <si>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</si>
  <si>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</si>
  <si>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</si>
  <si>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</si>
  <si>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</si>
  <si>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</si>
  <si>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</si>
  <si>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</si>
  <si>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</si>
  <si>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</si>
  <si>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</si>
  <si>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</si>
  <si>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</si>
  <si>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</si>
  <si>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</si>
  <si>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</si>
  <si>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</si>
  <si>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</si>
  <si>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</si>
  <si>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</si>
  <si>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</si>
  <si>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</si>
  <si>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</si>
  <si>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</si>
  <si>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</si>
  <si>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</si>
  <si>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</si>
  <si>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</si>
  <si>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</si>
  <si>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</si>
  <si>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</si>
  <si>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</si>
  <si>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</si>
  <si>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</si>
  <si>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</si>
  <si>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</si>
  <si>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</si>
  <si>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</si>
  <si>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</si>
  <si>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</si>
  <si>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</si>
  <si>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</si>
  <si>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</si>
  <si>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</si>
  <si>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</si>
  <si>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</si>
  <si>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</si>
  <si>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</si>
  <si>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</si>
  <si>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</si>
  <si>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</si>
  <si>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</si>
  <si>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</si>
  <si>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</si>
  <si>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</si>
  <si>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</si>
  <si>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</si>
  <si>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</si>
  <si>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</si>
  <si>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</si>
  <si>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</si>
  <si>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</si>
  <si>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</si>
  <si>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</si>
  <si>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</si>
  <si>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</si>
  <si>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</si>
  <si>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</si>
  <si>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</si>
  <si>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</si>
  <si>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</si>
  <si>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</si>
  <si>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</si>
  <si>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</si>
  <si>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</si>
  <si>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</si>
  <si>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</si>
  <si>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</si>
  <si>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</si>
  <si>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</si>
  <si>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</si>
  <si>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</si>
  <si>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</si>
  <si>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</si>
  <si>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</si>
  <si>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</si>
  <si>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</si>
  <si>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</si>
  <si>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</si>
  <si>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</si>
  <si>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</si>
  <si>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</si>
  <si>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</si>
  <si>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</si>
  <si>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</si>
  <si>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</si>
  <si>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</si>
  <si>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</si>
  <si>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</si>
  <si>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</si>
  <si>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</si>
  <si>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</si>
  <si>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</si>
  <si>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</si>
  <si>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</si>
  <si>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</si>
  <si>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</si>
  <si>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</si>
  <si>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</si>
  <si>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</si>
  <si>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</si>
  <si>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</si>
  <si>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</si>
  <si>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</si>
  <si>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</si>
  <si>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</si>
  <si>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</si>
  <si>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</si>
  <si>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</si>
  <si>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</si>
  <si>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</si>
  <si>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</si>
  <si>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</si>
  <si>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</si>
  <si>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</si>
  <si>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</si>
  <si>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</si>
  <si>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</si>
  <si>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</si>
  <si>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</si>
  <si>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</si>
  <si>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</si>
  <si>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</si>
  <si>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</si>
  <si>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</si>
  <si>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</si>
  <si>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</si>
  <si>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</si>
  <si>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</si>
  <si>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</si>
  <si>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</si>
  <si>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</si>
  <si>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</si>
  <si>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</si>
  <si>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</si>
  <si>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</si>
  <si>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</si>
  <si>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</si>
  <si>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</si>
  <si>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</si>
  <si>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</si>
  <si>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</si>
  <si>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</si>
  <si>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</si>
  <si>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</si>
  <si>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</si>
  <si>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</si>
  <si>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</si>
  <si>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</si>
  <si>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</si>
  <si>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</si>
  <si>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</si>
  <si>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</si>
  <si>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</si>
  <si>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</si>
  <si>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</si>
  <si>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</si>
  <si>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</si>
  <si>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</si>
  <si>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</si>
  <si>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</si>
  <si>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</si>
  <si>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</si>
  <si>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</si>
  <si>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</si>
  <si>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</si>
  <si>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</si>
  <si>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</si>
  <si>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</si>
  <si>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</si>
  <si>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</si>
  <si>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</si>
  <si>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</si>
  <si>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</si>
  <si>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</si>
  <si>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</si>
  <si>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</si>
  <si>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</si>
  <si>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</si>
  <si>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</si>
  <si>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</si>
  <si>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</si>
  <si>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</si>
  <si>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</si>
  <si>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</si>
  <si>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</si>
  <si>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</si>
  <si>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</si>
  <si>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</si>
  <si>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</si>
  <si>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</si>
  <si>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</si>
  <si>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</si>
  <si>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</si>
  <si>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</si>
  <si>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</si>
  <si>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</si>
  <si>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</si>
  <si>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</si>
  <si>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</si>
  <si>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</si>
  <si>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</si>
  <si>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</si>
  <si>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</si>
  <si>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</si>
  <si>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</si>
  <si>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</si>
  <si>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</si>
  <si>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</si>
  <si>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</si>
  <si>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</si>
  <si>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</si>
  <si>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</si>
  <si>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</si>
  <si>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</si>
  <si>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</si>
  <si>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</si>
  <si>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</si>
  <si>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</si>
  <si>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</si>
  <si>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</si>
  <si>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</si>
  <si>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</si>
  <si>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</si>
  <si>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</si>
  <si>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</si>
  <si>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</si>
  <si>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</si>
  <si>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</si>
  <si>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</si>
  <si>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</si>
  <si>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</si>
  <si>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</si>
  <si>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</si>
  <si>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</si>
  <si>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</si>
  <si>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</si>
  <si>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</si>
  <si>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</si>
  <si>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</si>
  <si>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</si>
  <si>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</si>
  <si>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</si>
  <si>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</si>
  <si>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</si>
  <si>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</si>
  <si>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</si>
  <si>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</si>
  <si>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</si>
  <si>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</si>
  <si>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</si>
  <si>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</si>
  <si>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</si>
  <si>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</si>
  <si>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</si>
  <si>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</si>
  <si>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</si>
  <si>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</si>
  <si>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</si>
  <si>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</si>
  <si>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</si>
  <si>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</si>
  <si>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</si>
  <si>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</si>
  <si>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</si>
  <si>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</si>
  <si>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</si>
  <si>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</si>
  <si>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</si>
  <si>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</si>
  <si>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</si>
  <si>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</si>
  <si>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</si>
  <si>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</si>
  <si>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</si>
  <si>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</si>
  <si>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</si>
  <si>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</si>
  <si>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</si>
  <si>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</si>
  <si>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</si>
  <si>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</si>
  <si>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</si>
  <si>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</si>
  <si>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</si>
  <si>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</si>
  <si>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</si>
  <si>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</si>
  <si>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</si>
  <si>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</si>
  <si>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</si>
  <si>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</si>
  <si>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</si>
  <si>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</si>
  <si>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</si>
  <si>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</si>
  <si>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</si>
  <si>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</si>
  <si>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</si>
  <si>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</si>
  <si>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</si>
  <si>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</si>
  <si>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</si>
  <si>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</si>
  <si>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</si>
  <si>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</si>
  <si>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</si>
  <si>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</si>
  <si>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</si>
  <si>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</si>
  <si>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</si>
  <si>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</si>
  <si>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</si>
  <si>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</si>
  <si>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</si>
  <si>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</si>
  <si>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</si>
  <si>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</si>
  <si>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</si>
  <si>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</si>
  <si>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</si>
  <si>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</si>
  <si>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</si>
  <si>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</si>
  <si>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</si>
  <si>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</si>
  <si>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</si>
  <si>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</si>
  <si>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</si>
  <si>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</si>
  <si>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</si>
  <si>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</si>
  <si>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</si>
  <si>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</si>
  <si>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</si>
  <si>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</si>
  <si>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</si>
  <si>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</si>
  <si>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</si>
  <si>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</si>
  <si>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</si>
  <si>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</si>
  <si>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</si>
  <si>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</si>
  <si>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</si>
  <si>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</si>
  <si>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</si>
  <si>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</si>
  <si>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</si>
  <si>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</si>
  <si>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</si>
  <si>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</si>
  <si>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</si>
  <si>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</si>
  <si>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</si>
  <si>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</si>
  <si>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</si>
  <si>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</si>
  <si>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</si>
  <si>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</si>
  <si>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</si>
  <si>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</si>
  <si>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</si>
  <si>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</si>
  <si>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</si>
  <si>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</si>
  <si>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</si>
  <si>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</si>
  <si>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</si>
  <si>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</si>
  <si>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</si>
  <si>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</si>
  <si>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</si>
  <si>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</si>
  <si>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</si>
  <si>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</si>
  <si>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</si>
  <si>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</si>
  <si>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</si>
  <si>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</si>
  <si>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</si>
  <si>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</si>
  <si>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</si>
  <si>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</si>
  <si>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</si>
  <si>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</si>
  <si>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</si>
  <si>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</si>
  <si>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</si>
  <si>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</si>
  <si>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</si>
  <si>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</si>
  <si>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</si>
  <si>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</si>
  <si>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</si>
  <si>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</si>
  <si>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</si>
  <si>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</si>
  <si>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</si>
  <si>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</si>
  <si>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</si>
  <si>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</si>
  <si>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</si>
  <si>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</si>
  <si>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</si>
  <si>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</si>
  <si>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</si>
  <si>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</si>
  <si>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</si>
  <si>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</si>
  <si>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</si>
  <si>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</si>
  <si>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</si>
  <si>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</si>
  <si>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</si>
  <si>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</si>
  <si>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</si>
  <si>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</si>
  <si>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</si>
  <si>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</si>
  <si>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</si>
  <si>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</si>
  <si>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</si>
  <si>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</si>
  <si>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</si>
  <si>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</si>
  <si>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</si>
  <si>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</si>
  <si>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</si>
  <si>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</si>
  <si>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</si>
  <si>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</si>
  <si>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</si>
  <si>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</si>
  <si>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</si>
  <si>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</si>
  <si>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</si>
  <si>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</si>
  <si>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</si>
  <si>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</si>
  <si>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</si>
  <si>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</si>
  <si>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</si>
  <si>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</si>
  <si>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</si>
  <si>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</si>
  <si>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</si>
  <si>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</si>
  <si>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</si>
  <si>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</si>
  <si>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</si>
  <si>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</si>
  <si>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</si>
  <si>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</si>
  <si>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</si>
  <si>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</si>
  <si>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</si>
  <si>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</si>
  <si>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</si>
  <si>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</si>
  <si>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</si>
  <si>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</si>
  <si>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</si>
  <si>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</si>
  <si>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</si>
  <si>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</si>
  <si>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</si>
  <si>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</si>
  <si>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</si>
  <si>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</si>
  <si>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</si>
  <si>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</si>
  <si>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</si>
  <si>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</si>
  <si>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</si>
  <si>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</si>
  <si>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</si>
  <si>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</si>
  <si>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</si>
  <si>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</si>
  <si>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</si>
  <si>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</si>
  <si>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</si>
  <si>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</si>
  <si>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</si>
  <si>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</si>
  <si>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</si>
  <si>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</si>
  <si>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</si>
  <si>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</si>
  <si>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</si>
  <si>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</si>
  <si>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</si>
  <si>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</si>
  <si>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</si>
  <si>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</si>
  <si>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</si>
  <si>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</si>
  <si>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</si>
  <si>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</si>
  <si>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</si>
  <si>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</si>
  <si>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</si>
  <si>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</si>
  <si>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</si>
  <si>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</si>
  <si>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</si>
  <si>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</si>
  <si>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</si>
  <si>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</si>
  <si>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</si>
  <si>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</si>
  <si>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</si>
  <si>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</si>
  <si>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</si>
  <si>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</si>
  <si>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</si>
  <si>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</si>
  <si>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</si>
  <si>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</si>
  <si>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</si>
  <si>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</si>
  <si>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</si>
  <si>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</si>
  <si>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</si>
  <si>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</si>
  <si>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</si>
  <si>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</si>
  <si>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</si>
  <si>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</si>
  <si>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</si>
  <si>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</si>
  <si>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</si>
  <si>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</si>
  <si>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</si>
  <si>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</si>
  <si>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</si>
  <si>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</si>
  <si>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</si>
  <si>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</si>
  <si>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</si>
  <si>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</si>
  <si>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</si>
  <si>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</si>
  <si>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</si>
  <si>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</si>
  <si>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</si>
  <si>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</si>
  <si>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</si>
  <si>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</si>
  <si>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</si>
  <si>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</si>
  <si>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</si>
  <si>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</si>
  <si>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</si>
  <si>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</si>
  <si>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</si>
  <si>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</si>
  <si>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</si>
  <si>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</si>
  <si>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</si>
  <si>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</si>
  <si>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</si>
  <si>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</si>
  <si>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</si>
  <si>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</si>
  <si>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</si>
  <si>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</si>
  <si>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</si>
  <si>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</si>
  <si>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</si>
  <si>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</si>
  <si>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</si>
  <si>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</si>
  <si>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</si>
  <si>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</si>
  <si>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</si>
  <si>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</si>
  <si>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</si>
  <si>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</si>
  <si>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</si>
  <si>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</si>
  <si>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</si>
  <si>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</si>
  <si>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</si>
  <si>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</si>
  <si>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</si>
  <si>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</si>
  <si>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</si>
  <si>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</si>
  <si>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</si>
  <si>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</si>
  <si>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</si>
  <si>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</si>
  <si>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</si>
  <si>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</si>
  <si>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</si>
  <si>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</si>
  <si>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</si>
  <si>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</si>
  <si>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</si>
  <si>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</si>
  <si>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</si>
  <si>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</si>
  <si>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</si>
  <si>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</si>
  <si>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</si>
  <si>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</si>
  <si>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</si>
  <si>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</si>
  <si>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</si>
  <si>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</si>
  <si>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</si>
  <si>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</si>
  <si>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</si>
  <si>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</si>
  <si>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</si>
  <si>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</si>
  <si>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</si>
  <si>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</si>
  <si>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</si>
  <si>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</si>
  <si>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</si>
  <si>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</si>
  <si>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</si>
  <si>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</si>
  <si>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</si>
  <si>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</si>
  <si>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</si>
  <si>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</si>
  <si>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</si>
  <si>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</si>
  <si>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</si>
  <si>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</si>
  <si>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</si>
  <si>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</si>
  <si>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</si>
  <si>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</si>
  <si>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</si>
  <si>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</si>
  <si>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</si>
  <si>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</si>
  <si>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</si>
  <si>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</si>
  <si>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</si>
  <si>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</si>
  <si>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</si>
  <si>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</si>
  <si>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</si>
  <si>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</si>
  <si>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</si>
  <si>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</si>
  <si>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</si>
  <si>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</si>
  <si>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</si>
  <si>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</si>
  <si>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</si>
  <si>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</si>
  <si>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</si>
  <si>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</si>
  <si>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</si>
  <si>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</si>
  <si>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</si>
  <si>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</si>
  <si>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</si>
  <si>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</si>
  <si>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</si>
  <si>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</si>
  <si>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</si>
  <si>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</si>
  <si>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</si>
  <si>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</si>
  <si>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</si>
  <si>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</si>
  <si>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</si>
  <si>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</si>
  <si>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</si>
  <si>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</si>
  <si>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</si>
  <si>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</si>
  <si>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</si>
  <si>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</si>
  <si>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</si>
  <si>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</si>
  <si>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</si>
  <si>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</si>
  <si>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</si>
  <si>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</si>
  <si>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</si>
  <si>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</si>
  <si>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</si>
  <si>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</si>
  <si>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</si>
  <si>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</si>
  <si>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</si>
  <si>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</si>
  <si>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</si>
  <si>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</si>
  <si>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</si>
  <si>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</si>
  <si>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</si>
  <si>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</si>
  <si>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</si>
  <si>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</si>
  <si>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</si>
  <si>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</si>
  <si>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</si>
  <si>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</si>
  <si>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</si>
  <si>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</si>
  <si>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</si>
  <si>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</si>
  <si>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</si>
  <si>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</si>
  <si>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</si>
  <si>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</si>
  <si>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</si>
  <si>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</si>
  <si>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</si>
  <si>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</si>
  <si>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</si>
  <si>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</si>
  <si>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</si>
  <si>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</si>
  <si>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</si>
  <si>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</si>
  <si>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</si>
  <si>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</si>
  <si>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</si>
  <si>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</si>
  <si>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</si>
  <si>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</si>
  <si>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</si>
  <si>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</si>
  <si>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</si>
  <si>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</si>
  <si>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</si>
  <si>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</si>
  <si>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</si>
  <si>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</si>
  <si>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</si>
  <si>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</si>
  <si>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</si>
  <si>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</si>
  <si>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</si>
  <si>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</si>
  <si>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</si>
  <si>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</si>
  <si>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</si>
  <si>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</si>
  <si>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</si>
  <si>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</si>
  <si>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</si>
  <si>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</si>
  <si>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</si>
  <si>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</si>
  <si>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</si>
  <si>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</si>
  <si>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</si>
  <si>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</si>
  <si>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</si>
  <si>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</si>
  <si>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</si>
  <si>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</si>
  <si>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</si>
  <si>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</si>
  <si>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</si>
  <si>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</si>
  <si>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</si>
  <si>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</si>
  <si>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</si>
  <si>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</si>
  <si>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</si>
  <si>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</si>
  <si>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</si>
  <si>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</si>
  <si>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</si>
  <si>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</si>
  <si>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</si>
  <si>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</si>
  <si>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</si>
  <si>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</si>
  <si>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</si>
  <si>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</si>
  <si>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</si>
  <si>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</si>
  <si>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</si>
  <si>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</si>
  <si>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</si>
  <si>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</si>
  <si>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</si>
  <si>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</si>
  <si>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</si>
  <si>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</si>
  <si>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</si>
  <si>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</si>
  <si>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</si>
  <si>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</si>
  <si>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</si>
  <si>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</si>
  <si>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</si>
  <si>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</si>
  <si>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</si>
  <si>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</si>
  <si>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</si>
  <si>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</si>
  <si>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</si>
  <si>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</si>
  <si>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</si>
  <si>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</si>
  <si>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</si>
  <si>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</si>
  <si>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</si>
  <si>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</si>
  <si>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</si>
  <si>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</si>
  <si>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</si>
  <si>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</si>
  <si>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</si>
  <si>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</si>
  <si>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</si>
  <si>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</si>
  <si>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</si>
  <si>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</si>
  <si>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</si>
  <si>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</si>
  <si>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</si>
  <si>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</si>
  <si>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</si>
  <si>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</si>
  <si>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</si>
  <si>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</si>
  <si>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</si>
  <si>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</si>
  <si>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</si>
  <si>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</si>
  <si>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</si>
  <si>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</si>
  <si>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</si>
  <si>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</si>
  <si>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</si>
  <si>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</si>
  <si>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</si>
  <si>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</si>
  <si>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</si>
  <si>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</si>
  <si>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</si>
  <si>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</si>
  <si>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</si>
  <si>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</si>
  <si>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</si>
  <si>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</si>
  <si>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</si>
  <si>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</si>
  <si>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</si>
  <si>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</si>
  <si>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</si>
  <si>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</si>
  <si>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</si>
  <si>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</si>
  <si>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</si>
  <si>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</si>
  <si>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</si>
  <si>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</si>
  <si>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</si>
  <si>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</si>
  <si>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</si>
  <si>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</si>
  <si>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</si>
  <si>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</si>
  <si>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</si>
  <si>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</si>
  <si>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</si>
  <si>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</si>
  <si>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</si>
  <si>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</si>
  <si>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</si>
  <si>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</si>
  <si>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</si>
  <si>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</si>
  <si>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</si>
  <si>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</si>
  <si>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</si>
  <si>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</si>
  <si>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</si>
  <si>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</si>
  <si>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</si>
  <si>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</si>
  <si>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</si>
  <si>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</si>
  <si>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</si>
  <si>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</si>
  <si>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</si>
  <si>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</si>
  <si>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</si>
  <si>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</si>
  <si>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</si>
  <si>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</si>
  <si>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</si>
  <si>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</si>
  <si>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</si>
  <si>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</si>
  <si>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</si>
  <si>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</si>
  <si>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</si>
  <si>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</si>
  <si>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</si>
  <si>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</si>
  <si>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</si>
  <si>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</si>
  <si>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</si>
  <si>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</si>
  <si>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</si>
  <si>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</si>
  <si>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</si>
  <si>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</si>
  <si>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</si>
  <si>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</si>
  <si>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</si>
  <si>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</si>
  <si>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</si>
  <si>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</si>
  <si>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</si>
  <si>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</si>
  <si>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</si>
  <si>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</si>
  <si>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</si>
  <si>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</si>
  <si>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</si>
  <si>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</si>
  <si>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</si>
  <si>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</si>
  <si>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</si>
  <si>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</si>
  <si>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</si>
  <si>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</si>
  <si>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</si>
  <si>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</si>
  <si>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</si>
  <si>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</si>
  <si>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</si>
  <si>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</si>
  <si>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</si>
  <si>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</si>
  <si>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</si>
  <si>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</si>
  <si>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</si>
  <si>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</si>
  <si>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</si>
  <si>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</si>
  <si>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</si>
  <si>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</si>
  <si>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</si>
  <si>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</si>
  <si>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</si>
  <si>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</si>
  <si>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</si>
  <si>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</si>
  <si>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</si>
  <si>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</si>
  <si>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</si>
  <si>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</si>
  <si>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</si>
  <si>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</si>
  <si>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</si>
  <si>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</si>
  <si>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</si>
  <si>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</si>
  <si>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</si>
  <si>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</si>
  <si>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</si>
  <si>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</si>
  <si>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</si>
  <si>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</si>
  <si>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</si>
  <si>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</si>
  <si>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</si>
  <si>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</si>
  <si>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</si>
  <si>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</si>
  <si>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</si>
  <si>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</si>
  <si>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</si>
  <si>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</si>
  <si>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</si>
  <si>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</si>
  <si>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</si>
  <si>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</si>
  <si>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</si>
  <si>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</si>
  <si>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</si>
  <si>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</si>
  <si>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</si>
  <si>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</si>
  <si>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</si>
  <si>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</si>
  <si>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</si>
  <si>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</si>
  <si>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</si>
  <si>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</si>
  <si>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</si>
  <si>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</si>
  <si>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</si>
  <si>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</si>
  <si>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</si>
  <si>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</si>
  <si>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</si>
  <si>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</si>
  <si>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</si>
  <si>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</si>
  <si>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</si>
  <si>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</si>
  <si>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</si>
  <si>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</si>
  <si>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</si>
  <si>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</si>
  <si>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</si>
  <si>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</si>
  <si>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</si>
  <si>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</si>
  <si>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</si>
  <si>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</si>
  <si>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</si>
  <si>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</si>
  <si>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</si>
  <si>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</si>
  <si>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</si>
  <si>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</si>
  <si>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</si>
  <si>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</si>
  <si>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</si>
  <si>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</si>
  <si>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</si>
  <si>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</si>
  <si>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</si>
  <si>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</si>
  <si>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</si>
  <si>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</si>
  <si>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</si>
  <si>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</si>
  <si>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</si>
  <si>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</si>
  <si>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</si>
  <si>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</si>
  <si>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</si>
  <si>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</si>
  <si>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</si>
  <si>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</si>
  <si>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</si>
  <si>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</si>
  <si>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</si>
  <si>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</si>
  <si>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</si>
  <si>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</si>
  <si>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</si>
  <si>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</si>
  <si>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</si>
  <si>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</si>
  <si>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</si>
  <si>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</si>
  <si>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</si>
  <si>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</si>
  <si>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</si>
  <si>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</si>
  <si>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</si>
  <si>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</si>
  <si>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</si>
  <si>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</si>
  <si>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</si>
  <si>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</si>
  <si>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</si>
  <si>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</si>
  <si>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</si>
  <si>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</si>
  <si>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</si>
  <si>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</si>
  <si>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</si>
  <si>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</si>
  <si>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</si>
  <si>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</si>
  <si>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</si>
  <si>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</si>
  <si>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</si>
  <si>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</si>
  <si>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</si>
  <si>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</si>
  <si>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</si>
  <si>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</si>
  <si>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</si>
  <si>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</si>
  <si>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</si>
  <si>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</si>
  <si>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</si>
  <si>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</si>
  <si>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</si>
  <si>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</si>
  <si>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</si>
  <si>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</si>
  <si>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</si>
  <si>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</si>
  <si>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</si>
  <si>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</si>
  <si>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</si>
  <si>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</si>
  <si>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</si>
  <si>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</si>
  <si>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</si>
  <si>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</si>
  <si>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</si>
  <si>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</si>
  <si>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</si>
  <si>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</si>
  <si>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</si>
  <si>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</si>
  <si>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</si>
  <si>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</si>
  <si>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</si>
  <si>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</si>
  <si>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</si>
  <si>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</si>
  <si>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</si>
  <si>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</si>
  <si>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</si>
  <si>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</si>
  <si>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</si>
  <si>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</si>
  <si>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</si>
  <si>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</si>
  <si>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</si>
  <si>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</si>
  <si>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</si>
  <si>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</si>
  <si>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</si>
  <si>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</si>
  <si>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</si>
  <si>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</si>
  <si>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</si>
  <si>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</si>
  <si>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</si>
  <si>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</si>
  <si>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</si>
  <si>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</si>
  <si>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</si>
  <si>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</si>
  <si>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</si>
  <si>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</si>
  <si>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</si>
  <si>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</si>
  <si>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</si>
  <si>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</si>
  <si>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</si>
  <si>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</si>
  <si>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</si>
  <si>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</si>
  <si>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</si>
  <si>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</si>
  <si>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</si>
  <si>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</si>
  <si>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</si>
  <si>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</si>
  <si>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</si>
  <si>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</si>
  <si>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</si>
  <si>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</si>
  <si>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</si>
  <si>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</si>
  <si>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</si>
  <si>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</si>
  <si>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</si>
  <si>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</si>
  <si>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</si>
  <si>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</si>
  <si>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</si>
  <si>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</si>
  <si>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</si>
  <si>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</si>
  <si>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</si>
  <si>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</si>
  <si>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</si>
  <si>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</si>
  <si>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</si>
  <si>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</si>
  <si>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</si>
  <si>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</si>
  <si>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</si>
  <si>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</si>
  <si>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</si>
  <si>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</si>
  <si>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</si>
  <si>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</si>
  <si>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</si>
  <si>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</si>
  <si>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</si>
  <si>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</si>
  <si>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</si>
  <si>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</si>
  <si>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</si>
  <si>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</si>
  <si>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</si>
  <si>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</si>
  <si>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</si>
  <si>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</si>
  <si>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</si>
  <si>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</si>
  <si>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</si>
  <si>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</si>
  <si>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</si>
  <si>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</si>
  <si>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</si>
  <si>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</si>
  <si>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</si>
  <si>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</si>
  <si>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</si>
  <si>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</si>
  <si>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</si>
  <si>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</si>
  <si>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</si>
  <si>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</si>
  <si>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</si>
  <si>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</si>
  <si>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</si>
  <si>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</si>
  <si>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</si>
  <si>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</si>
  <si>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</si>
  <si>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</si>
  <si>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</si>
  <si>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</si>
  <si>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</si>
  <si>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</si>
  <si>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</si>
  <si>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</si>
  <si>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</si>
  <si>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</si>
  <si>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</si>
  <si>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</si>
  <si>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</si>
  <si>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</si>
  <si>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</si>
  <si>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</si>
  <si>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</si>
  <si>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</si>
  <si>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</si>
  <si>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</si>
  <si>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</si>
  <si>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</si>
  <si>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</si>
  <si>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</si>
  <si>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</si>
  <si>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</si>
  <si>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</si>
  <si>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</si>
  <si>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</si>
  <si>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</si>
  <si>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</si>
  <si>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</si>
  <si>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</si>
  <si>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</si>
  <si>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</si>
  <si>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</si>
  <si>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</si>
  <si>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</si>
  <si>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</si>
  <si>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</si>
  <si>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</si>
  <si>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</si>
  <si>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</si>
  <si>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</si>
  <si>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</si>
  <si>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</si>
  <si>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</si>
  <si>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</si>
  <si>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</si>
  <si>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</si>
  <si>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</si>
  <si>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</si>
  <si>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</si>
  <si>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</si>
  <si>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</si>
  <si>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</si>
  <si>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</si>
  <si>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</si>
  <si>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</si>
  <si>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</si>
  <si>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</si>
  <si>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</si>
  <si>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</si>
  <si>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</si>
  <si>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</si>
  <si>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</si>
  <si>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</si>
  <si>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</si>
  <si>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</si>
  <si>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</si>
  <si>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</si>
  <si>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</si>
  <si>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</si>
  <si>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</si>
  <si>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</si>
  <si>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</si>
  <si>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</si>
  <si>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</si>
  <si>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</si>
  <si>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</si>
  <si>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</si>
  <si>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</si>
  <si>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</si>
  <si>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</si>
  <si>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</si>
  <si>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</si>
  <si>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</si>
  <si>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</si>
  <si>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</si>
  <si>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</si>
  <si>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</si>
  <si>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</si>
  <si>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</si>
  <si>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</si>
  <si>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</si>
  <si>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</si>
  <si>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</si>
  <si>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</si>
  <si>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</si>
  <si>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</si>
  <si>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</si>
  <si>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</si>
  <si>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</si>
  <si>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</si>
  <si>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</si>
  <si>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</si>
  <si>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</si>
  <si>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</si>
  <si>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</si>
  <si>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</si>
  <si>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</si>
  <si>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</si>
  <si>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</si>
  <si>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</si>
  <si>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</si>
  <si>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</si>
  <si>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</si>
  <si>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</si>
  <si>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</si>
  <si>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</si>
  <si>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</si>
  <si>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</si>
  <si>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</si>
  <si>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</si>
  <si>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</si>
  <si>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</si>
  <si>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</si>
  <si>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</si>
  <si>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</si>
  <si>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</si>
  <si>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</si>
  <si>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</si>
  <si>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</si>
  <si>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</si>
  <si>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</si>
  <si>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</si>
  <si>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</si>
  <si>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</si>
  <si>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</si>
  <si>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</si>
  <si>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</si>
  <si>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</si>
  <si>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</si>
  <si>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</si>
  <si>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</si>
  <si>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</si>
  <si>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</si>
  <si>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</si>
  <si>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</si>
  <si>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</si>
  <si>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</si>
  <si>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</si>
  <si>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</si>
  <si>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</si>
  <si>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</si>
  <si>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</si>
  <si>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</si>
  <si>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</si>
  <si>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</si>
  <si>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</si>
  <si>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</si>
  <si>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</si>
  <si>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</si>
  <si>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</si>
  <si>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</si>
  <si>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</si>
  <si>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</si>
  <si>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</si>
  <si>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</si>
  <si>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</si>
  <si>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</si>
  <si>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</si>
  <si>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</si>
  <si>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</si>
  <si>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</si>
  <si>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</si>
  <si>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</si>
  <si>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</si>
  <si>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</si>
  <si>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</si>
  <si>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</si>
  <si>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</si>
  <si>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</si>
  <si>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</si>
  <si>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</si>
  <si>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</si>
  <si>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</si>
  <si>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</si>
  <si>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</si>
  <si>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</si>
  <si>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</si>
  <si>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</si>
  <si>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</si>
  <si>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</si>
  <si>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</si>
  <si>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</si>
  <si>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</si>
  <si>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</si>
  <si>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</si>
  <si>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</si>
  <si>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</si>
  <si>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</si>
  <si>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</si>
  <si>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</si>
  <si>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</si>
  <si>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</si>
  <si>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</si>
  <si>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</si>
  <si>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</si>
  <si>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</si>
  <si>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</si>
  <si>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</si>
  <si>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</si>
  <si>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</si>
  <si>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</si>
  <si>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</si>
  <si>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</si>
  <si>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</si>
  <si>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</si>
  <si>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</si>
  <si>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</si>
  <si>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</si>
  <si>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</si>
  <si>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</si>
  <si>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</si>
  <si>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</si>
  <si>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</si>
  <si>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</si>
  <si>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</si>
  <si>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</si>
  <si>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</si>
  <si>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</si>
  <si>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</si>
  <si>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</si>
  <si>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</si>
  <si>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</si>
  <si>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</si>
  <si>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</si>
  <si>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</si>
  <si>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</si>
  <si>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</si>
  <si>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</si>
  <si>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</si>
  <si>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</si>
  <si>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</si>
  <si>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</si>
  <si>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</si>
  <si>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</si>
  <si>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</si>
  <si>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</si>
  <si>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</si>
  <si>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</si>
  <si>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</si>
  <si>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</si>
  <si>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</si>
  <si>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</si>
  <si>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</si>
  <si>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</si>
  <si>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</si>
  <si>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</si>
  <si>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</si>
  <si>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</si>
  <si>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</si>
  <si>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</si>
  <si>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</si>
  <si>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</si>
  <si>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</si>
  <si>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</si>
  <si>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</si>
  <si>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</si>
  <si>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</si>
  <si>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</si>
  <si>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</si>
  <si>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</si>
  <si>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</si>
  <si>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</si>
  <si>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</si>
  <si>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</si>
  <si>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</si>
  <si>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</si>
  <si>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</si>
  <si>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</si>
  <si>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</si>
  <si>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</si>
  <si>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</si>
  <si>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</si>
  <si>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</si>
  <si>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</si>
  <si>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</si>
  <si>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</si>
  <si>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</si>
  <si>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</si>
  <si>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</si>
  <si>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</si>
  <si>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</si>
  <si>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</si>
  <si>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</si>
  <si>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</si>
  <si>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</si>
  <si>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</si>
  <si>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</si>
  <si>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</si>
  <si>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</si>
  <si>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</si>
  <si>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</si>
  <si>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</si>
  <si>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</si>
  <si>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</si>
  <si>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</si>
  <si>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</si>
  <si>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</si>
  <si>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</si>
  <si>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</si>
  <si>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</si>
  <si>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</si>
  <si>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</si>
  <si>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</si>
  <si>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</si>
  <si>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</si>
  <si>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</si>
  <si>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</si>
  <si>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</si>
  <si>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</si>
  <si>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</si>
  <si>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</si>
  <si>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</si>
  <si>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</si>
  <si>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</si>
  <si>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</si>
  <si>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</si>
  <si>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</si>
  <si>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</si>
  <si>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</si>
  <si>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</si>
  <si>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</si>
  <si>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</si>
  <si>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</si>
  <si>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</si>
  <si>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</si>
  <si>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</si>
  <si>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</si>
  <si>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</si>
  <si>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</si>
  <si>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</si>
  <si>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</si>
  <si>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</si>
  <si>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</si>
  <si>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</si>
  <si>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</si>
  <si>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</si>
  <si>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</si>
  <si>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</si>
  <si>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</si>
  <si>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</si>
  <si>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</si>
  <si>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</si>
  <si>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</si>
  <si>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</si>
  <si>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</si>
  <si>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</si>
  <si>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</si>
  <si>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</si>
  <si>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</si>
  <si>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</si>
  <si>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</si>
  <si>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</si>
  <si>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</si>
  <si>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</si>
  <si>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</si>
  <si>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</si>
  <si>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</si>
  <si>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</si>
  <si>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</si>
  <si>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</si>
  <si>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</si>
  <si>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</si>
  <si>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</si>
  <si>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</si>
  <si>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</si>
  <si>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</si>
  <si>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</si>
  <si>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</si>
  <si>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</si>
  <si>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</si>
  <si>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</si>
  <si>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</si>
  <si>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</si>
  <si>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</si>
  <si>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</si>
  <si>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</si>
  <si>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</si>
  <si>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</si>
  <si>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</si>
  <si>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</si>
  <si>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</si>
  <si>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</si>
  <si>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</si>
  <si>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</si>
  <si>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</si>
  <si>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</si>
  <si>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</si>
  <si>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</si>
  <si>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</si>
  <si>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</si>
  <si>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</si>
  <si>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</si>
  <si>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</si>
  <si>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</si>
  <si>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</si>
  <si>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</si>
  <si>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</si>
  <si>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</si>
  <si>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</si>
  <si>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</si>
  <si>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</si>
  <si>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</si>
  <si>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</si>
  <si>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</si>
  <si>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</si>
  <si>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</si>
  <si>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</si>
  <si>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</si>
  <si>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</si>
  <si>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</si>
  <si>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</si>
  <si>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</si>
  <si>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</si>
  <si>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</si>
  <si>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</si>
  <si>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</si>
  <si>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</si>
  <si>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</si>
  <si>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</si>
  <si>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</si>
  <si>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</si>
  <si>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</si>
  <si>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</si>
  <si>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</si>
  <si>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</si>
  <si>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</si>
  <si>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</si>
  <si>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</si>
  <si>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</si>
  <si>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</si>
  <si>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</si>
  <si>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</si>
  <si>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</si>
  <si>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</si>
  <si>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</si>
  <si>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</si>
  <si>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</si>
  <si>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</si>
  <si>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</si>
  <si>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</si>
  <si>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</si>
  <si>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</si>
  <si>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</si>
  <si>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</si>
  <si>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</si>
  <si>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</si>
  <si>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</si>
  <si>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</si>
  <si>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</si>
  <si>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</si>
  <si>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</si>
  <si>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</si>
  <si>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</si>
  <si>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</si>
  <si>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</si>
  <si>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</si>
  <si>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</si>
  <si>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</si>
  <si>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</si>
  <si>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</si>
  <si>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</si>
  <si>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</si>
  <si>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</si>
  <si>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</si>
  <si>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</si>
  <si>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</si>
  <si>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</si>
  <si>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</si>
  <si>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</si>
  <si>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</si>
  <si>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</si>
  <si>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</si>
  <si>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</si>
  <si>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</si>
  <si>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</si>
  <si>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</si>
  <si>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</si>
  <si>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</si>
  <si>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</si>
  <si>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</si>
  <si>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</si>
  <si>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</si>
  <si>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</si>
  <si>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</si>
  <si>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</si>
  <si>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</si>
  <si>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</si>
  <si>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</si>
  <si>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</si>
  <si>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</si>
  <si>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</si>
  <si>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</si>
  <si>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</si>
  <si>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</si>
  <si>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</si>
  <si>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</si>
  <si>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</si>
  <si>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</si>
  <si>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</si>
  <si>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</si>
  <si>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</si>
  <si>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</si>
  <si>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</si>
  <si>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</si>
  <si>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</si>
  <si>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</si>
  <si>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</si>
  <si>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</si>
  <si>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</si>
  <si>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</si>
  <si>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</si>
  <si>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</si>
  <si>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</si>
  <si>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</si>
  <si>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</si>
  <si>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</si>
  <si>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</si>
  <si>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</si>
  <si>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</si>
  <si>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</si>
  <si>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</si>
  <si>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</si>
  <si>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</si>
  <si>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</si>
  <si>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</si>
  <si>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</si>
  <si>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</si>
  <si>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</si>
  <si>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</si>
  <si>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</si>
  <si>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</si>
  <si>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</si>
  <si>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</si>
  <si>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</si>
  <si>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</si>
  <si>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</si>
  <si>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</si>
  <si>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</si>
  <si>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</si>
  <si>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</si>
  <si>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</si>
  <si>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</si>
  <si>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</si>
  <si>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</si>
  <si>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</si>
  <si>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</si>
  <si>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</si>
  <si>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</si>
  <si>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</si>
  <si>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</si>
  <si>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</si>
  <si>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</si>
  <si>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</si>
  <si>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</si>
  <si>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</si>
  <si>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</si>
  <si>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</si>
  <si>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</si>
  <si>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</si>
  <si>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</si>
  <si>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</si>
  <si>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</si>
  <si>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</si>
  <si>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</si>
  <si>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</si>
  <si>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</si>
  <si>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</si>
  <si>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</si>
  <si>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</si>
  <si>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</si>
  <si>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</si>
  <si>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</si>
  <si>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</si>
  <si>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</si>
  <si>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</si>
  <si>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</si>
  <si>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</si>
  <si>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</si>
  <si>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</si>
  <si>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</si>
  <si>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</si>
  <si>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</si>
  <si>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</si>
  <si>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</si>
  <si>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</si>
  <si>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</si>
  <si>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</si>
  <si>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</si>
  <si>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</si>
  <si>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</si>
  <si>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</si>
  <si>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</si>
  <si>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</si>
  <si>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</si>
  <si>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</si>
  <si>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</si>
  <si>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</si>
  <si>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</si>
  <si>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</si>
  <si>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</si>
  <si>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</si>
  <si>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</si>
  <si>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</si>
  <si>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</si>
  <si>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</si>
  <si>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</si>
  <si>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</si>
  <si>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</si>
  <si>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</si>
  <si>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</si>
  <si>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</si>
  <si>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</si>
  <si>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</si>
  <si>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</si>
  <si>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</si>
  <si>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</si>
  <si>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</si>
  <si>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</si>
  <si>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</si>
  <si>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</si>
  <si>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</si>
  <si>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</si>
  <si>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</si>
  <si>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</si>
  <si>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</si>
  <si>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</si>
  <si>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</si>
  <si>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</si>
  <si>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</si>
  <si>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</si>
  <si>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</si>
  <si>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</si>
  <si>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</si>
  <si>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</si>
  <si>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</si>
  <si>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</si>
  <si>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</si>
  <si>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</si>
  <si>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</si>
  <si>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</si>
  <si>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</si>
  <si>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</si>
  <si>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</si>
  <si>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</si>
  <si>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</si>
  <si>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</si>
  <si>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</si>
  <si>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</si>
  <si>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</si>
  <si>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</si>
  <si>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</si>
  <si>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</si>
  <si>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</si>
  <si>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</si>
  <si>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</si>
  <si>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</si>
  <si>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</si>
  <si>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</si>
  <si>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</si>
  <si>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</si>
  <si>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</si>
  <si>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</si>
  <si>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</si>
  <si>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</si>
  <si>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</si>
  <si>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</si>
  <si>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</si>
  <si>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</si>
  <si>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</si>
  <si>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</si>
  <si>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</si>
  <si>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</si>
  <si>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</si>
  <si>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</si>
  <si>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</si>
  <si>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</si>
  <si>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</si>
  <si>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</si>
  <si>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</si>
  <si>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</si>
  <si>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</si>
  <si>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</si>
  <si>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</si>
  <si>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</si>
  <si>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</si>
  <si>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</si>
  <si>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</si>
  <si>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</si>
  <si>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</si>
  <si>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</si>
  <si>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</si>
  <si>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</si>
  <si>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</si>
  <si>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</si>
  <si>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</si>
  <si>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</si>
  <si>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</si>
  <si>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</si>
  <si>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</si>
  <si>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</si>
  <si>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</si>
  <si>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</si>
  <si>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</si>
  <si>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</si>
  <si>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</si>
  <si>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</si>
  <si>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</si>
  <si>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</si>
  <si>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</si>
  <si>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</si>
  <si>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</si>
  <si>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</si>
  <si>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</si>
  <si>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</si>
  <si>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</si>
  <si>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</si>
  <si>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</si>
  <si>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</si>
  <si>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</si>
  <si>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</si>
  <si>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</si>
  <si>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</si>
  <si>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</si>
  <si>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</si>
  <si>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</si>
  <si>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</si>
  <si>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</si>
  <si>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</si>
  <si>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</si>
  <si>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</si>
  <si>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</si>
  <si>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</si>
  <si>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</si>
  <si>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</si>
  <si>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</si>
  <si>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</si>
  <si>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</si>
  <si>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</si>
  <si>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</si>
  <si>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</si>
  <si>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</si>
  <si>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</si>
  <si>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</si>
  <si>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</si>
  <si>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</si>
  <si>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</si>
  <si>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</si>
  <si>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</si>
  <si>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</si>
  <si>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</si>
  <si>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</si>
  <si>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</si>
  <si>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</si>
  <si>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</si>
  <si>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</si>
  <si>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</si>
  <si>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</si>
  <si>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</si>
  <si>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</si>
  <si>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</si>
  <si>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</si>
  <si>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</si>
  <si>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</si>
  <si>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</si>
  <si>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</si>
  <si>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</si>
  <si>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</si>
  <si>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</si>
  <si>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</si>
  <si>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</si>
  <si>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</si>
  <si>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</si>
  <si>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</si>
  <si>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</si>
  <si>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</si>
  <si>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</si>
  <si>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</si>
  <si>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</si>
  <si>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</si>
  <si>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</si>
  <si>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</si>
  <si>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</si>
  <si>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</si>
  <si>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</si>
  <si>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</si>
  <si>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</si>
  <si>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</si>
  <si>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</si>
  <si>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</si>
  <si>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</si>
  <si>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</si>
  <si>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</si>
  <si>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</si>
  <si>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</si>
  <si>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</si>
  <si>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</si>
  <si>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</si>
  <si>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</si>
  <si>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</si>
  <si>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</si>
  <si>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</si>
  <si>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</si>
  <si>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</si>
  <si>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</si>
  <si>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</si>
  <si>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</si>
  <si>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</si>
  <si>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</si>
  <si>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</si>
  <si>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</si>
  <si>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</si>
  <si>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</si>
  <si>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</si>
  <si>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</si>
  <si>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</si>
  <si>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</si>
  <si>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</si>
  <si>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</si>
  <si>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</si>
  <si>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</si>
  <si>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</si>
  <si>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</si>
  <si>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</si>
  <si>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</si>
  <si>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</si>
  <si>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</si>
  <si>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</si>
  <si>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</si>
  <si>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</si>
  <si>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</si>
  <si>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</si>
  <si>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</si>
  <si>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</si>
  <si>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</si>
  <si>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</si>
  <si>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</si>
  <si>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</si>
  <si>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</si>
  <si>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</si>
  <si>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</si>
  <si>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</si>
  <si>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</si>
  <si>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</si>
  <si>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</si>
  <si>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</si>
  <si>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</si>
  <si>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</si>
  <si>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</si>
  <si>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</si>
  <si>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</si>
  <si>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</si>
  <si>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</si>
  <si>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</si>
  <si>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</si>
  <si>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</si>
  <si>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</si>
  <si>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</si>
  <si>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</si>
  <si>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</si>
  <si>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</si>
  <si>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</si>
  <si>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</si>
  <si>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</si>
  <si>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</si>
  <si>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</si>
  <si>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</si>
  <si>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</si>
  <si>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</si>
  <si>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</si>
  <si>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</si>
  <si>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</si>
  <si>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</si>
  <si>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</si>
  <si>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</si>
  <si>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</si>
  <si>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</si>
  <si>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</si>
  <si>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</si>
  <si>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</si>
  <si>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</si>
  <si>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</si>
  <si>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</si>
  <si>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</si>
  <si>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</si>
  <si>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</si>
  <si>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</si>
  <si>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</si>
  <si>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</si>
  <si>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</si>
  <si>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</si>
  <si>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</si>
  <si>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</si>
  <si>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</si>
  <si>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</si>
  <si>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</si>
  <si>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</si>
  <si>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</si>
  <si>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</si>
  <si>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</si>
  <si>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</si>
  <si>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</si>
  <si>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</si>
  <si>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</si>
  <si>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</si>
  <si>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</si>
  <si>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</si>
  <si>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</si>
  <si>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</si>
  <si>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</si>
  <si>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</si>
  <si>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</si>
  <si>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</si>
  <si>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</si>
  <si>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</si>
  <si>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</si>
  <si>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</si>
  <si>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</si>
  <si>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</si>
  <si>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</si>
  <si>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</si>
  <si>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</si>
  <si>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</si>
  <si>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</si>
  <si>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</si>
  <si>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</si>
  <si>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</si>
  <si>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</si>
  <si>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</si>
  <si>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</si>
  <si>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</si>
  <si>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</si>
  <si>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</si>
  <si>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</si>
  <si>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</si>
  <si>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</si>
  <si>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</si>
  <si>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</si>
  <si>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</si>
  <si>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</si>
  <si>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</si>
  <si>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</si>
  <si>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</si>
  <si>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</si>
  <si>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</si>
  <si>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</si>
  <si>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</si>
  <si>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</si>
  <si>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</si>
  <si>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</si>
  <si>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</si>
  <si>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</si>
  <si>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</si>
  <si>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</si>
  <si>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</si>
  <si>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</si>
  <si>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</si>
  <si>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</si>
  <si>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</si>
  <si>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</si>
  <si>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</si>
  <si>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</si>
  <si>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</si>
  <si>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</si>
  <si>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</si>
  <si>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</si>
  <si>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</si>
  <si>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</si>
  <si>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</si>
  <si>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</si>
  <si>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</si>
  <si>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</si>
  <si>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</si>
  <si>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</si>
  <si>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</si>
  <si>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</si>
  <si>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</si>
  <si>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</si>
  <si>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</si>
  <si>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</si>
  <si>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</si>
  <si>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</si>
  <si>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</si>
  <si>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</si>
  <si>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</si>
  <si>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</si>
  <si>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</si>
  <si>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</si>
  <si>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</si>
  <si>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</si>
  <si>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</si>
  <si>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</si>
  <si>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</si>
  <si>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</si>
  <si>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</si>
  <si>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</si>
  <si>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</si>
  <si>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</si>
  <si>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</si>
  <si>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</si>
  <si>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</si>
  <si>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</si>
  <si>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</si>
  <si>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</si>
  <si>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</si>
  <si>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</si>
  <si>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</si>
  <si>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</si>
  <si>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</si>
  <si>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</si>
  <si>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</si>
  <si>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</si>
  <si>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</si>
  <si>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</si>
  <si>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</si>
  <si>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</si>
  <si>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</si>
  <si>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</si>
  <si>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</si>
  <si>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</si>
  <si>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</si>
  <si>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</si>
  <si>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</si>
  <si>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</si>
  <si>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</si>
  <si>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</si>
  <si>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</si>
  <si>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</si>
  <si>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</si>
  <si>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</si>
  <si>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</si>
  <si>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</si>
  <si>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</si>
  <si>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</si>
  <si>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</si>
  <si>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</si>
  <si>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</si>
  <si>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</si>
  <si>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</si>
  <si>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</si>
  <si>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</si>
  <si>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</si>
  <si>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</si>
  <si>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</si>
  <si>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</si>
  <si>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</si>
  <si>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</si>
  <si>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</si>
  <si>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</si>
  <si>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</si>
  <si>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</si>
  <si>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</si>
  <si>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</si>
  <si>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</si>
  <si>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</si>
  <si>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</si>
  <si>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</si>
  <si>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</si>
  <si>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</si>
  <si>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</si>
  <si>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</si>
  <si>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</si>
  <si>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</si>
  <si>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</si>
  <si>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</si>
  <si>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</si>
  <si>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</si>
  <si>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</si>
  <si>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</si>
  <si>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</si>
  <si>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</si>
  <si>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</si>
  <si>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</si>
  <si>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</si>
  <si>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</si>
  <si>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</si>
  <si>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</si>
  <si>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</si>
  <si>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</si>
  <si>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</si>
  <si>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</si>
  <si>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</si>
  <si>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</si>
  <si>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</si>
  <si>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</si>
  <si>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</si>
  <si>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</si>
  <si>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</si>
  <si>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</si>
  <si>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</si>
  <si>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</si>
  <si>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</si>
  <si>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</si>
  <si>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</si>
  <si>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</si>
  <si>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</si>
  <si>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</si>
  <si>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</si>
  <si>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</si>
  <si>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</si>
  <si>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</si>
  <si>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</si>
  <si>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</si>
  <si>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</si>
  <si>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</si>
  <si>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</si>
  <si>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</si>
  <si>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</si>
  <si>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</si>
  <si>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</si>
  <si>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</si>
  <si>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</si>
  <si>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</si>
  <si>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</si>
  <si>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</si>
  <si>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</si>
  <si>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</si>
  <si>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</si>
  <si>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</si>
  <si>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</si>
  <si>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</si>
  <si>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</si>
  <si>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</si>
  <si>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</si>
  <si>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</si>
  <si>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</si>
  <si>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</si>
  <si>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</si>
  <si>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</si>
  <si>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</si>
  <si>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</si>
  <si>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</si>
  <si>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</si>
  <si>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</si>
  <si>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</si>
  <si>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</si>
  <si>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</si>
  <si>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</si>
  <si>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</si>
  <si>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</si>
  <si>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</si>
  <si>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</si>
  <si>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</si>
  <si>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</si>
  <si>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</si>
  <si>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</si>
  <si>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</si>
  <si>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</si>
  <si>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</si>
  <si>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</si>
  <si>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</si>
  <si>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</si>
  <si>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</si>
  <si>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</si>
  <si>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</si>
  <si>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</si>
  <si>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</si>
  <si>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</si>
  <si>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</si>
  <si>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</si>
  <si>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</si>
  <si>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</si>
  <si>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</si>
  <si>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</si>
  <si>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</si>
  <si>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</si>
  <si>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</si>
  <si>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</si>
  <si>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</si>
  <si>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</si>
  <si>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</si>
  <si>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</si>
  <si>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</si>
  <si>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</si>
  <si>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</si>
  <si>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</si>
  <si>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</si>
  <si>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</si>
  <si>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</si>
  <si>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</si>
  <si>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</si>
  <si>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</si>
  <si>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</si>
  <si>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</si>
  <si>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</si>
  <si>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</si>
  <si>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</si>
  <si>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</si>
  <si>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</si>
  <si>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</si>
  <si>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</si>
  <si>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</si>
  <si>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</si>
  <si>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</si>
  <si>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</si>
  <si>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</si>
  <si>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</si>
  <si>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</si>
  <si>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</si>
  <si>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</si>
  <si>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</si>
  <si>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</si>
  <si>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</si>
  <si>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</si>
  <si>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</si>
  <si>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</si>
  <si>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</si>
  <si>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</si>
  <si>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</si>
  <si>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</si>
  <si>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</si>
  <si>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</si>
  <si>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</si>
  <si>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</si>
  <si>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</si>
  <si>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</si>
  <si>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</si>
  <si>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</si>
  <si>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</si>
  <si>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</si>
  <si>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</si>
  <si>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</si>
  <si>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</si>
  <si>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</si>
  <si>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</si>
  <si>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</si>
  <si>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</si>
  <si>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</si>
  <si>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</si>
  <si>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</si>
  <si>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</si>
  <si>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</si>
  <si>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</si>
  <si>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</si>
  <si>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</si>
  <si>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</si>
  <si>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</si>
  <si>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</si>
  <si>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</si>
  <si>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</si>
  <si>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</si>
  <si>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</si>
  <si>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</si>
  <si>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</si>
  <si>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</si>
  <si>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</si>
  <si>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</si>
  <si>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</si>
  <si>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</si>
  <si>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</si>
  <si>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</si>
  <si>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</si>
  <si>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</si>
  <si>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</si>
  <si>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</si>
  <si>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</si>
  <si>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</si>
  <si>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</si>
  <si>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</si>
  <si>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</si>
  <si>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</si>
  <si>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</si>
  <si>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</si>
  <si>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</si>
  <si>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</si>
  <si>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</si>
  <si>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</si>
  <si>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</si>
  <si>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</si>
  <si>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</si>
  <si>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</si>
  <si>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</si>
  <si>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</si>
  <si>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</si>
  <si>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</si>
  <si>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</si>
  <si>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</si>
  <si>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</si>
  <si>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</si>
  <si>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</si>
  <si>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</si>
  <si>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</si>
  <si>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</si>
  <si>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</si>
  <si>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</si>
  <si>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</si>
  <si>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</si>
  <si>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</si>
  <si>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</si>
  <si>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</si>
  <si>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</si>
  <si>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</si>
  <si>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</si>
  <si>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</si>
  <si>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</si>
  <si>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</si>
  <si>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</si>
  <si>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</si>
  <si>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</si>
  <si>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</si>
  <si>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</si>
  <si>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</si>
  <si>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</si>
  <si>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</si>
  <si>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</si>
  <si>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</si>
  <si>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</si>
  <si>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</si>
  <si>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</si>
  <si>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</si>
  <si>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</si>
  <si>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</si>
  <si>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</si>
  <si>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</si>
  <si>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</si>
  <si>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</si>
  <si>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</si>
  <si>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</si>
  <si>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</si>
  <si>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</si>
  <si>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</si>
  <si>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</si>
  <si>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</si>
  <si>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</si>
  <si>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</si>
  <si>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</si>
  <si>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</si>
  <si>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</si>
  <si>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</si>
  <si>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</si>
  <si>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</si>
  <si>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</si>
  <si>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</si>
  <si>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</si>
  <si>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</si>
  <si>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</si>
  <si>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</si>
  <si>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</si>
  <si>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</si>
  <si>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</si>
  <si>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</si>
  <si>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</si>
  <si>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</si>
  <si>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</si>
  <si>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</si>
  <si>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</si>
  <si>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</si>
  <si>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</si>
  <si>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</si>
  <si>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</si>
  <si>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</si>
  <si>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</si>
  <si>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</si>
  <si>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</si>
  <si>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</si>
  <si>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</si>
  <si>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</si>
  <si>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</si>
  <si>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</si>
  <si>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</si>
  <si>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</si>
  <si>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</si>
  <si>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</si>
  <si>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</si>
  <si>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</si>
  <si>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</si>
  <si>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</si>
  <si>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</si>
  <si>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</si>
  <si>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</si>
  <si>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</si>
  <si>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</si>
  <si>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</si>
  <si>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</si>
  <si>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</si>
  <si>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</si>
  <si>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</si>
  <si>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</si>
  <si>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</si>
  <si>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</si>
  <si>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</si>
  <si>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</si>
  <si>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</si>
  <si>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</si>
  <si>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</si>
  <si>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</si>
  <si>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</si>
  <si>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</si>
  <si>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</si>
  <si>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</si>
  <si>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</si>
  <si>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</si>
  <si>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</si>
  <si>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</si>
  <si>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</si>
  <si>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</si>
  <si>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</si>
  <si>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</si>
  <si>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</si>
  <si>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</si>
  <si>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</si>
  <si>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</si>
  <si>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</si>
  <si>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</si>
  <si>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</si>
  <si>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</si>
  <si>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</si>
  <si>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</si>
  <si>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</si>
  <si>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</si>
  <si>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</si>
  <si>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</si>
  <si>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</si>
  <si>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</si>
  <si>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</si>
  <si>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</si>
  <si>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</si>
  <si>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</si>
  <si>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</si>
  <si>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</si>
  <si>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</si>
  <si>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</si>
  <si>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</si>
  <si>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</si>
  <si>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</si>
  <si>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</si>
  <si>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</si>
  <si>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</si>
  <si>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</si>
  <si>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</si>
  <si>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</si>
  <si>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</si>
  <si>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</si>
  <si>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</si>
  <si>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</si>
  <si>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</si>
  <si>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</si>
  <si>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</si>
  <si>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</si>
  <si>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</si>
  <si>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</si>
  <si>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</si>
  <si>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</si>
  <si>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</si>
  <si>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</si>
  <si>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</si>
  <si>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</si>
  <si>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</si>
  <si>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</si>
  <si>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</si>
  <si>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</si>
  <si>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</si>
  <si>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</si>
  <si>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</si>
  <si>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</si>
  <si>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</si>
  <si>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</si>
  <si>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</si>
  <si>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</si>
  <si>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</si>
  <si>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</si>
  <si>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</si>
  <si>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</si>
  <si>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</si>
  <si>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</si>
  <si>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</si>
  <si>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</si>
  <si>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</si>
  <si>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</si>
  <si>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</si>
  <si>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</si>
  <si>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</si>
  <si>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</si>
  <si>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</si>
  <si>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</si>
  <si>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</si>
  <si>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</si>
  <si>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</si>
  <si>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</si>
  <si>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</si>
  <si>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</si>
  <si>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</si>
  <si>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</si>
  <si>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</si>
  <si>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</si>
  <si>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</si>
  <si>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</si>
  <si>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</si>
  <si>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</si>
  <si>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</si>
  <si>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</si>
  <si>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</si>
  <si>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</si>
  <si>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</si>
  <si>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</si>
  <si>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</si>
  <si>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</si>
  <si>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</si>
  <si>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</si>
  <si>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</si>
  <si>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</si>
  <si>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</si>
  <si>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</si>
  <si>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</si>
  <si>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</si>
  <si>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</si>
  <si>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</si>
  <si>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</si>
  <si>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</si>
  <si>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</si>
  <si>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</si>
  <si>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</si>
  <si>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</si>
  <si>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</si>
  <si>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</si>
  <si>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</si>
  <si>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</si>
  <si>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</si>
  <si>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</si>
  <si>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</si>
  <si>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</si>
  <si>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</si>
  <si>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</si>
  <si>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</si>
  <si>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</si>
  <si>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</si>
  <si>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</si>
  <si>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</si>
  <si>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</si>
  <si>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</si>
  <si>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</si>
  <si>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</si>
  <si>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</si>
  <si>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</si>
  <si>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</si>
  <si>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</si>
  <si>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</si>
  <si>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</si>
  <si>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</si>
  <si>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</si>
  <si>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</si>
  <si>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</si>
  <si>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</si>
  <si>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</si>
  <si>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</si>
  <si>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</si>
  <si>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</si>
  <si>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</si>
  <si>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</si>
  <si>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</si>
  <si>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</si>
  <si>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</si>
  <si>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</si>
  <si>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</si>
  <si>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</si>
  <si>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</si>
  <si>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</si>
  <si>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</si>
  <si>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</si>
  <si>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</si>
  <si>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</si>
  <si>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</si>
  <si>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</si>
  <si>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</si>
  <si>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</si>
  <si>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</si>
  <si>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</si>
  <si>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</si>
  <si>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</si>
  <si>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</si>
  <si>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</si>
  <si>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</si>
  <si>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</si>
  <si>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</si>
  <si>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</si>
  <si>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</si>
  <si>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</si>
  <si>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</si>
  <si>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</si>
  <si>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</si>
  <si>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</si>
  <si>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</si>
  <si>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</si>
  <si>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</si>
  <si>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</si>
  <si>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</si>
  <si>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</si>
  <si>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</si>
  <si>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</si>
  <si>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</si>
  <si>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</si>
  <si>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</si>
  <si>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</si>
  <si>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</si>
  <si>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</si>
  <si>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</si>
  <si>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</si>
  <si>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</si>
  <si>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</si>
  <si>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</si>
  <si>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</si>
  <si>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</si>
  <si>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</si>
  <si>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</si>
  <si>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</si>
  <si>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</si>
  <si>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</si>
  <si>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</si>
  <si>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</si>
  <si>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</si>
  <si>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</si>
  <si>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</si>
  <si>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</si>
  <si>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</si>
  <si>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</si>
  <si>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</si>
  <si>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</si>
  <si>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</si>
  <si>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</si>
  <si>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</si>
  <si>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</si>
  <si>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</si>
  <si>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</si>
  <si>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</si>
  <si>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</si>
  <si>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</si>
  <si>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</si>
  <si>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</si>
  <si>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</si>
  <si>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</si>
  <si>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</si>
  <si>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</si>
  <si>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</si>
  <si>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</si>
  <si>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</si>
  <si>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</si>
  <si>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</si>
  <si>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</si>
  <si>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</si>
  <si>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</si>
  <si>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</si>
  <si>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</si>
  <si>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</si>
  <si>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</si>
  <si>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</si>
  <si>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</si>
  <si>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</si>
  <si>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</si>
  <si>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</si>
  <si>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</si>
  <si>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</si>
  <si>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</si>
  <si>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</si>
  <si>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</si>
  <si>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</si>
  <si>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</si>
  <si>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</si>
  <si>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</si>
  <si>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</si>
  <si>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</si>
  <si>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</si>
  <si>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</si>
  <si>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</si>
  <si>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</si>
  <si>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</si>
  <si>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</si>
  <si>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</si>
  <si>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</si>
  <si>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</si>
  <si>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</si>
  <si>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</si>
  <si>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</si>
  <si>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</si>
  <si>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</si>
  <si>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</si>
  <si>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</si>
  <si>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</si>
  <si>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</si>
  <si>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</si>
  <si>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</si>
  <si>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</si>
  <si>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</si>
  <si>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</si>
  <si>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</si>
  <si>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</si>
  <si>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</si>
  <si>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</si>
  <si>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</si>
  <si>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</si>
  <si>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</si>
  <si>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</si>
  <si>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</si>
  <si>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</si>
  <si>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</si>
  <si>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</si>
  <si>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</si>
  <si>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</si>
  <si>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</si>
  <si>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</si>
  <si>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</si>
  <si>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</si>
  <si>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</si>
  <si>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</si>
  <si>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</si>
  <si>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</si>
  <si>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</si>
  <si>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</si>
  <si>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</si>
  <si>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</si>
  <si>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</si>
  <si>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</si>
  <si>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</si>
  <si>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</si>
  <si>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</si>
  <si>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</si>
  <si>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</si>
  <si>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</si>
  <si>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</si>
  <si>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</si>
  <si>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</si>
  <si>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</si>
  <si>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</si>
  <si>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</si>
  <si>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</si>
  <si>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</si>
  <si>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</si>
  <si>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</si>
  <si>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</si>
  <si>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</si>
  <si>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</si>
  <si>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</si>
  <si>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</si>
  <si>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</si>
  <si>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</si>
  <si>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</si>
  <si>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</si>
  <si>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</si>
  <si>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</si>
  <si>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</si>
  <si>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</si>
  <si>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</si>
  <si>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</si>
  <si>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</si>
  <si>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</si>
  <si>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</si>
  <si>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</si>
  <si>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</si>
  <si>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</si>
  <si>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</si>
  <si>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</si>
  <si>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</si>
  <si>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</si>
  <si>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</si>
  <si>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</si>
  <si>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</si>
  <si>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</si>
  <si>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</si>
  <si>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</si>
  <si>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</si>
  <si>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</si>
  <si>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</si>
  <si>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</si>
  <si>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</si>
  <si>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</si>
  <si>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</si>
  <si>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</si>
  <si>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</si>
  <si>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</si>
  <si>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</si>
  <si>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</si>
  <si>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</si>
  <si>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</si>
  <si>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</si>
  <si>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</si>
  <si>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</si>
  <si>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</si>
  <si>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</si>
  <si>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</si>
  <si>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</si>
  <si>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</si>
  <si>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</si>
  <si>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</si>
  <si>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</si>
  <si>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</si>
  <si>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</si>
  <si>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</si>
  <si>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</si>
  <si>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</si>
  <si>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</si>
  <si>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</si>
  <si>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</si>
  <si>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</si>
  <si>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</si>
  <si>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</si>
  <si>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</si>
  <si>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</si>
  <si>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</si>
  <si>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</si>
  <si>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</si>
  <si>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</si>
  <si>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</si>
  <si>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</si>
  <si>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</si>
  <si>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</si>
  <si>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</si>
  <si>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</si>
  <si>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</si>
  <si>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</si>
  <si>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</si>
  <si>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</si>
  <si>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</si>
  <si>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</si>
  <si>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</si>
  <si>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</si>
  <si>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</si>
  <si>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</si>
  <si>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</si>
  <si>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</si>
  <si>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</si>
  <si>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</si>
  <si>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</si>
  <si>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</si>
  <si>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</si>
  <si>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</si>
  <si>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</si>
  <si>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</si>
  <si>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</si>
  <si>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</si>
  <si>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</si>
  <si>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</si>
  <si>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</si>
  <si>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</si>
  <si>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</si>
  <si>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</si>
  <si>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</si>
  <si>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</si>
  <si>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</si>
  <si>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</si>
  <si>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</si>
  <si>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</si>
  <si>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</si>
  <si>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</si>
  <si>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</si>
  <si>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</si>
  <si>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</si>
  <si>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</si>
  <si>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</si>
  <si>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</si>
  <si>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</si>
  <si>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</si>
  <si>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</si>
  <si>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</si>
  <si>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</si>
  <si>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</si>
  <si>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</si>
  <si>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</si>
  <si>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</si>
  <si>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</si>
  <si>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</si>
  <si>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</si>
  <si>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</si>
  <si>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</si>
  <si>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</si>
  <si>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</si>
  <si>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</si>
  <si>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</si>
  <si>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</si>
  <si>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</si>
  <si>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</si>
  <si>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</si>
  <si>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</si>
  <si>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</si>
  <si>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</si>
  <si>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</si>
  <si>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</si>
  <si>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</si>
  <si>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</si>
  <si>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</si>
  <si>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</si>
  <si>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</si>
  <si>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</si>
  <si>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</si>
  <si>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</si>
  <si>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</si>
  <si>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</si>
  <si>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</si>
  <si>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</si>
  <si>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</si>
  <si>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</si>
  <si>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</si>
  <si>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</si>
  <si>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</si>
  <si>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</si>
  <si>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</si>
  <si>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</si>
  <si>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</si>
  <si>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</si>
  <si>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</si>
  <si>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</si>
  <si>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</si>
  <si>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</si>
  <si>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</si>
  <si>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</si>
  <si>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</si>
  <si>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</si>
  <si>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</si>
  <si>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</si>
  <si>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</si>
  <si>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</si>
  <si>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</si>
  <si>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</si>
  <si>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</si>
  <si>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</si>
  <si>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</si>
  <si>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</si>
  <si>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</si>
  <si>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</si>
  <si>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</si>
  <si>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</si>
  <si>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</si>
  <si>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</si>
  <si>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</si>
  <si>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</si>
  <si>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</si>
  <si>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</si>
  <si>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</si>
  <si>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</si>
  <si>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</si>
  <si>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</si>
  <si>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</si>
  <si>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</si>
  <si>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</si>
  <si>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</si>
  <si>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</si>
  <si>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</si>
  <si>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</si>
  <si>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</si>
  <si>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</si>
  <si>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</si>
  <si>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</si>
  <si>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</si>
  <si>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</si>
  <si>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</si>
  <si>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</si>
  <si>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</si>
  <si>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</si>
  <si>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</si>
  <si>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</si>
  <si>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</si>
  <si>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</si>
  <si>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</si>
  <si>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</si>
  <si>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</si>
  <si>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</si>
  <si>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</si>
  <si>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</si>
  <si>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</si>
  <si>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</si>
  <si>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</si>
  <si>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</si>
  <si>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</si>
  <si>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</si>
  <si>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</si>
  <si>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</si>
  <si>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</si>
  <si>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</si>
  <si>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</si>
  <si>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</si>
  <si>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</si>
  <si>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</si>
  <si>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</si>
  <si>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</si>
  <si>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</si>
  <si>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</si>
  <si>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</si>
  <si>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</si>
  <si>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</si>
  <si>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</si>
  <si>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</si>
  <si>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</si>
  <si>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</si>
  <si>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</si>
  <si>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</si>
  <si>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</si>
  <si>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</si>
  <si>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</si>
  <si>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</si>
  <si>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</si>
  <si>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</si>
  <si>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</si>
  <si>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</si>
  <si>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</si>
  <si>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</si>
  <si>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</si>
  <si>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</si>
  <si>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</si>
  <si>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</si>
  <si>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</si>
  <si>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</si>
  <si>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</si>
  <si>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</si>
  <si>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</si>
  <si>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</si>
  <si>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</si>
  <si>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</si>
  <si>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</si>
  <si>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</si>
  <si>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</si>
  <si>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</si>
  <si>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</si>
  <si>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</si>
  <si>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</si>
  <si>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</si>
  <si>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</si>
  <si>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</si>
  <si>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</si>
  <si>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</si>
  <si>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</si>
  <si>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</si>
  <si>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</si>
  <si>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</si>
  <si>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</si>
  <si>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</si>
  <si>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</si>
  <si>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</si>
  <si>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</si>
  <si>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</si>
  <si>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</si>
  <si>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</si>
  <si>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</si>
  <si>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</si>
  <si>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</si>
  <si>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</si>
  <si>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</si>
  <si>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</si>
  <si>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</si>
  <si>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</si>
  <si>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</si>
  <si>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</si>
  <si>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</si>
  <si>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</si>
  <si>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</si>
  <si>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</si>
  <si>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</si>
  <si>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</si>
  <si>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</si>
  <si>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</si>
  <si>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</si>
  <si>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</si>
  <si>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</si>
  <si>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</si>
  <si>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</si>
  <si>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</si>
  <si>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</si>
  <si>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</si>
  <si>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</si>
  <si>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</si>
  <si>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</si>
  <si>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</si>
  <si>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</si>
  <si>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</si>
  <si>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</si>
  <si>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</si>
  <si>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</si>
  <si>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</si>
  <si>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</si>
  <si>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</si>
  <si>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</si>
  <si>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</si>
  <si>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</si>
  <si>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</si>
  <si>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</si>
  <si>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</si>
  <si>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</si>
  <si>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</si>
  <si>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</si>
  <si>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</si>
  <si>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</si>
  <si>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</si>
  <si>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</si>
  <si>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</si>
  <si>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</si>
  <si>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</si>
  <si>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</si>
  <si>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</si>
  <si>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</si>
  <si>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</si>
  <si>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</si>
  <si>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</si>
  <si>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</si>
  <si>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</si>
  <si>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</si>
  <si>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</si>
  <si>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</si>
  <si>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</si>
  <si>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</si>
  <si>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</si>
  <si>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</si>
  <si>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</si>
  <si>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</si>
  <si>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</si>
  <si>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</si>
  <si>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</si>
  <si>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</si>
  <si>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</si>
  <si>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</si>
  <si>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</si>
  <si>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</si>
  <si>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</si>
  <si>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</si>
  <si>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</si>
  <si>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</si>
  <si>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</si>
  <si>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</si>
  <si>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</si>
  <si>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</si>
  <si>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</si>
  <si>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</si>
  <si>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</si>
  <si>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</si>
  <si>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</si>
  <si>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</si>
  <si>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</si>
  <si>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</si>
  <si>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</si>
  <si>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</si>
  <si>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</si>
  <si>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</si>
  <si>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</si>
  <si>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</si>
  <si>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</si>
  <si>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</si>
  <si>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</si>
  <si>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</si>
  <si>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</si>
  <si>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</si>
  <si>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</si>
  <si>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</si>
  <si>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</si>
  <si>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</si>
  <si>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</si>
  <si>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</si>
  <si>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</si>
  <si>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</si>
  <si>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</si>
  <si>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</si>
  <si>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</si>
  <si>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</si>
  <si>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</si>
  <si>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</si>
  <si>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</si>
  <si>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</si>
  <si>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</si>
  <si>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</si>
  <si>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</si>
  <si>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</si>
  <si>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</si>
  <si>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</si>
  <si>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</si>
  <si>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</si>
  <si>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</si>
  <si>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</si>
  <si>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</si>
  <si>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</si>
  <si>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</si>
  <si>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</si>
  <si>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</si>
  <si>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</si>
  <si>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</si>
  <si>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</si>
  <si>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</si>
  <si>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</si>
  <si>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</si>
  <si>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</si>
  <si>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</si>
  <si>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</si>
  <si>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</si>
  <si>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</si>
  <si>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</si>
  <si>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</si>
  <si>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</si>
  <si>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</si>
  <si>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</si>
  <si>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</si>
  <si>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</si>
  <si>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</si>
  <si>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</si>
  <si>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</si>
  <si>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</si>
  <si>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</si>
  <si>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</si>
  <si>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</si>
  <si>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</si>
  <si>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</si>
  <si>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</si>
  <si>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</si>
  <si>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</si>
  <si>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</si>
  <si>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</si>
  <si>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</si>
  <si>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</si>
  <si>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</si>
  <si>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</si>
  <si>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</si>
  <si>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</si>
  <si>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</si>
  <si>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</si>
  <si>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</si>
  <si>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</si>
  <si>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</si>
  <si>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</si>
  <si>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</si>
  <si>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</si>
  <si>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</si>
  <si>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</si>
  <si>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</si>
  <si>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</si>
  <si>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</si>
  <si>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</si>
  <si>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</si>
  <si>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</si>
  <si>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</si>
  <si>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</si>
  <si>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</si>
  <si>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</si>
  <si>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</si>
  <si>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</si>
  <si>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</si>
  <si>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</si>
  <si>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</si>
  <si>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</si>
  <si>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</si>
  <si>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</si>
  <si>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</si>
  <si>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</si>
  <si>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</si>
  <si>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</si>
  <si>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</si>
  <si>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</si>
  <si>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</si>
  <si>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</si>
  <si>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</si>
  <si>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</si>
  <si>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</si>
  <si>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</si>
  <si>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</si>
  <si>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</si>
  <si>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</si>
  <si>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</si>
  <si>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</si>
  <si>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</si>
  <si>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</si>
  <si>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</si>
  <si>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</si>
  <si>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</si>
  <si>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</si>
  <si>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</si>
  <si>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</si>
  <si>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</si>
  <si>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</si>
  <si>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</si>
  <si>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</si>
  <si>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</si>
  <si>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</si>
  <si>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</si>
  <si>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</si>
  <si>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</si>
  <si>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</si>
  <si>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</si>
  <si>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</si>
  <si>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</si>
  <si>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</si>
  <si>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</si>
  <si>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</si>
  <si>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</si>
  <si>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</si>
  <si>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</si>
  <si>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</si>
  <si>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</si>
  <si>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</si>
  <si>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</si>
  <si>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</si>
  <si>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</si>
  <si>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</si>
  <si>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</si>
  <si>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</si>
  <si>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</si>
  <si>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</si>
  <si>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</si>
  <si>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</si>
  <si>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</si>
  <si>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</si>
  <si>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</si>
  <si>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</si>
  <si>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</si>
  <si>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</si>
  <si>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</si>
  <si>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</si>
  <si>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</si>
  <si>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</si>
  <si>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</si>
  <si>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</si>
  <si>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</si>
  <si>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</si>
  <si>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</si>
  <si>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</si>
  <si>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</si>
  <si>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</si>
  <si>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</si>
  <si>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</si>
  <si>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</si>
  <si>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</si>
  <si>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</si>
  <si>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</si>
  <si>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</si>
  <si>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</si>
  <si>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</si>
  <si>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</si>
  <si>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</si>
  <si>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</si>
  <si>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</si>
  <si>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</si>
  <si>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</si>
  <si>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</si>
  <si>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</si>
  <si>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</si>
  <si>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</si>
  <si>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</si>
  <si>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</si>
  <si>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</si>
  <si>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</si>
  <si>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</si>
  <si>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</si>
  <si>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</si>
  <si>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</si>
  <si>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</si>
  <si>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</si>
  <si>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</si>
  <si>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</si>
  <si>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</si>
  <si>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</si>
  <si>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</si>
  <si>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</si>
  <si>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</si>
  <si>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</si>
  <si>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</si>
  <si>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</si>
  <si>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</si>
  <si>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</si>
  <si>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</si>
  <si>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</si>
  <si>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</si>
  <si>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</si>
  <si>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</si>
  <si>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</si>
  <si>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</si>
  <si>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</si>
  <si>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</si>
  <si>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</si>
  <si>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</si>
  <si>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</si>
  <si>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</si>
  <si>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</si>
  <si>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</si>
  <si>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</si>
  <si>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</si>
  <si>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</si>
  <si>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</si>
  <si>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</si>
  <si>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</si>
  <si>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</si>
  <si>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</si>
  <si>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</si>
  <si>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</si>
  <si>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</si>
  <si>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</si>
  <si>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</si>
  <si>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</si>
  <si>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</si>
  <si>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</si>
  <si>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</si>
  <si>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</si>
  <si>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</si>
  <si>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</si>
  <si>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</si>
  <si>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</si>
  <si>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</si>
  <si>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</si>
  <si>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</si>
  <si>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</si>
  <si>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</si>
  <si>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</si>
  <si>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</si>
  <si>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</si>
  <si>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</si>
  <si>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</si>
  <si>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</si>
  <si>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</si>
  <si>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</si>
  <si>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</si>
  <si>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</si>
  <si>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</si>
  <si>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</si>
  <si>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</si>
  <si>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</si>
  <si>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</si>
  <si>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</si>
  <si>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</si>
  <si>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</si>
  <si>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</si>
  <si>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</si>
  <si>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</si>
  <si>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</si>
  <si>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</si>
  <si>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</si>
  <si>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</si>
  <si>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</si>
  <si>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</si>
  <si>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</si>
  <si>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</si>
  <si>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</si>
  <si>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</si>
  <si>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</si>
  <si>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</si>
  <si>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</si>
  <si>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</si>
  <si>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</si>
  <si>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</si>
  <si>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</si>
  <si>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</si>
  <si>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</si>
  <si>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</si>
  <si>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</si>
  <si>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</si>
  <si>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</si>
  <si>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</si>
  <si>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</si>
  <si>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</si>
  <si>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</si>
  <si>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</si>
  <si>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</si>
  <si>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</si>
  <si>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</si>
  <si>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</si>
  <si>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</si>
  <si>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</si>
  <si>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</si>
  <si>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</si>
  <si>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</si>
  <si>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</si>
  <si>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</si>
  <si>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</si>
  <si>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</si>
  <si>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</si>
  <si>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</si>
  <si>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</si>
  <si>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</si>
  <si>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</si>
  <si>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</si>
  <si>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</si>
  <si>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</si>
  <si>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</si>
  <si>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</si>
  <si>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</si>
  <si>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</si>
  <si>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</si>
  <si>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</si>
  <si>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</si>
  <si>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</si>
  <si>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</si>
  <si>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</si>
  <si>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</si>
  <si>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</si>
  <si>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</si>
  <si>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</si>
  <si>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</si>
  <si>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</si>
  <si>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</si>
  <si>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</si>
  <si>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</si>
  <si>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</si>
  <si>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</si>
  <si>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</si>
  <si>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</si>
  <si>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</si>
  <si>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</si>
  <si>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</si>
  <si>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</si>
  <si>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</si>
  <si>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</si>
  <si>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</si>
  <si>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</si>
  <si>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</si>
  <si>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</si>
  <si>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</si>
  <si>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</si>
  <si>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</si>
  <si>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</si>
  <si>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</si>
  <si>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</si>
  <si>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</si>
  <si>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</si>
  <si>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</si>
  <si>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</si>
  <si>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</si>
  <si>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</si>
  <si>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</si>
  <si>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</si>
  <si>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</si>
  <si>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</si>
  <si>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</si>
  <si>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</si>
  <si>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</si>
  <si>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</si>
  <si>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</si>
  <si>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</si>
  <si>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</si>
  <si>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</si>
  <si>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</si>
  <si>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</si>
  <si>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</si>
  <si>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</si>
  <si>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</si>
  <si>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</si>
  <si>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</si>
  <si>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</si>
  <si>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</si>
  <si>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</si>
  <si>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</si>
  <si>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</si>
  <si>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</si>
  <si>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</si>
  <si>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</si>
  <si>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</si>
  <si>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</si>
  <si>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</si>
  <si>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</si>
  <si>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</si>
  <si>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</si>
  <si>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</si>
  <si>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</si>
  <si>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</si>
  <si>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</si>
  <si>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</si>
  <si>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</si>
  <si>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</si>
  <si>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</si>
  <si>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</si>
  <si>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</si>
  <si>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</si>
  <si>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</si>
  <si>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</si>
  <si>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</si>
  <si>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</si>
  <si>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</si>
  <si>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</si>
  <si>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</si>
  <si>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</si>
  <si>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</si>
  <si>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</si>
  <si>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</si>
  <si>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</si>
  <si>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</si>
  <si>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</si>
  <si>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</si>
  <si>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</si>
  <si>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</si>
  <si>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</si>
  <si>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</si>
  <si>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</si>
  <si>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</si>
  <si>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</si>
  <si>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</si>
  <si>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</si>
  <si>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</si>
  <si>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</si>
  <si>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</si>
  <si>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</si>
  <si>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</si>
  <si>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</si>
  <si>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</si>
  <si>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</si>
  <si>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</si>
  <si>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</si>
  <si>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</si>
  <si>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</si>
  <si>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</si>
  <si>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</si>
  <si>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</si>
  <si>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</si>
  <si>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</si>
  <si>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</si>
  <si>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</si>
  <si>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</si>
  <si>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</si>
  <si>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</si>
  <si>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</si>
  <si>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</si>
  <si>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</si>
  <si>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</si>
  <si>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</si>
  <si>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</si>
  <si>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</si>
  <si>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</si>
  <si>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</si>
  <si>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</si>
  <si>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</si>
  <si>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</si>
  <si>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</si>
  <si>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</si>
  <si>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</si>
  <si>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</si>
  <si>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</si>
  <si>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</si>
  <si>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</si>
  <si>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</si>
  <si>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</si>
  <si>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</si>
  <si>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</si>
  <si>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</si>
  <si>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</si>
  <si>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</si>
  <si>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</si>
  <si>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</si>
  <si>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</si>
  <si>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</si>
  <si>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</si>
  <si>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</si>
  <si>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</si>
  <si>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</si>
  <si>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</si>
  <si>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</si>
  <si>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</si>
  <si>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</si>
  <si>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</si>
  <si>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</si>
  <si>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</si>
  <si>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</si>
  <si>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</si>
  <si>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</si>
  <si>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</si>
  <si>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</si>
  <si>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</si>
  <si>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</si>
  <si>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</si>
  <si>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</si>
  <si>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</si>
  <si>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</si>
  <si>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</si>
  <si>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</si>
  <si>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</si>
  <si>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</si>
  <si>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</si>
  <si>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</si>
  <si>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</si>
  <si>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</si>
  <si>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</si>
  <si>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</si>
  <si>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</si>
  <si>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</si>
  <si>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</si>
  <si>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</si>
  <si>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</si>
  <si>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</si>
  <si>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</si>
  <si>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</si>
  <si>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</si>
  <si>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</si>
  <si>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</si>
  <si>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</si>
  <si>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</si>
  <si>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</si>
  <si>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</si>
  <si>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</si>
  <si>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</si>
  <si>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</si>
  <si>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</si>
  <si>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</si>
  <si>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</si>
  <si>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</si>
  <si>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</si>
  <si>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</si>
  <si>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</si>
  <si>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</si>
  <si>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</si>
  <si>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</si>
  <si>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</si>
  <si>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</si>
  <si>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</si>
  <si>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</si>
  <si>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</si>
  <si>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</si>
  <si>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</si>
  <si>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</si>
  <si>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</si>
  <si>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</si>
  <si>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</si>
  <si>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</si>
  <si>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</si>
  <si>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</si>
  <si>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</si>
  <si>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</si>
  <si>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</si>
  <si>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</si>
  <si>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</si>
  <si>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</si>
  <si>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</si>
  <si>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</si>
  <si>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</si>
  <si>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</si>
  <si>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</si>
  <si>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</si>
  <si>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</si>
  <si>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</si>
  <si>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</si>
  <si>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</si>
  <si>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</si>
  <si>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</si>
  <si>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</si>
  <si>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</si>
  <si>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</si>
  <si>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</si>
  <si>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</si>
  <si>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</si>
  <si>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</si>
  <si>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</si>
  <si>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</si>
  <si>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</si>
  <si>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</si>
  <si>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</si>
  <si>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</si>
  <si>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</si>
  <si>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</si>
  <si>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</si>
  <si>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</si>
  <si>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</si>
  <si>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</si>
  <si>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</si>
  <si>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</si>
  <si>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</si>
  <si>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</si>
  <si>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</si>
  <si>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</si>
  <si>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</si>
  <si>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</si>
  <si>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</si>
  <si>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</si>
  <si>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</si>
  <si>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</si>
  <si>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</si>
  <si>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</si>
  <si>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</si>
  <si>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</si>
  <si>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</si>
  <si>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</si>
  <si>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</si>
  <si>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</si>
  <si>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</si>
  <si>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</si>
  <si>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</si>
  <si>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</si>
  <si>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</si>
  <si>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</si>
  <si>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</si>
  <si>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</si>
  <si>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</si>
  <si>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</si>
  <si>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</si>
  <si>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</si>
  <si>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</si>
  <si>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</si>
  <si>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</si>
  <si>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</si>
  <si>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</si>
  <si>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</si>
  <si>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</si>
  <si>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</si>
  <si>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</si>
  <si>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</si>
  <si>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</si>
  <si>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</si>
  <si>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</si>
  <si>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</si>
  <si>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</si>
  <si>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</si>
  <si>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</si>
  <si>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</si>
  <si>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</si>
  <si>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</si>
  <si>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</si>
  <si>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</si>
  <si>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</si>
  <si>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</si>
  <si>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</si>
  <si>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</si>
  <si>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</si>
  <si>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</si>
  <si>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</si>
  <si>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</si>
  <si>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</si>
  <si>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</si>
  <si>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</si>
  <si>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</si>
  <si>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</si>
  <si>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</si>
  <si>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</si>
  <si>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</si>
  <si>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</si>
  <si>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</si>
  <si>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</si>
  <si>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</si>
  <si>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</si>
  <si>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</si>
  <si>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</si>
  <si>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</si>
  <si>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</si>
  <si>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</si>
  <si>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</si>
  <si>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</si>
  <si>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</si>
  <si>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</si>
  <si>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</si>
  <si>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</si>
  <si>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</si>
  <si>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</si>
  <si>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</si>
  <si>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</si>
  <si>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</si>
  <si>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</si>
  <si>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</si>
  <si>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</si>
  <si>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</si>
  <si>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</si>
  <si>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</si>
  <si>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</si>
  <si>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</si>
  <si>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</si>
  <si>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</si>
  <si>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</si>
  <si>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</si>
  <si>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</si>
  <si>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</si>
  <si>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</si>
  <si>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</si>
  <si>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</si>
  <si>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</si>
  <si>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</si>
  <si>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</si>
  <si>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</si>
  <si>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</si>
  <si>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</si>
  <si>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</si>
  <si>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</si>
  <si>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</si>
  <si>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</si>
  <si>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</si>
  <si>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</si>
  <si>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</si>
  <si>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</si>
  <si>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</si>
  <si>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</si>
  <si>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</si>
  <si>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</si>
  <si>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</si>
  <si>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</si>
  <si>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</si>
  <si>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</si>
  <si>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</si>
  <si>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</si>
  <si>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</si>
  <si>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</si>
  <si>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</si>
  <si>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</si>
  <si>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</si>
  <si>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</si>
  <si>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</si>
  <si>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</si>
  <si>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</si>
  <si>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</si>
  <si>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</si>
  <si>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</si>
  <si>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</si>
  <si>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</si>
  <si>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</si>
  <si>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</si>
  <si>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</si>
  <si>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</si>
  <si>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</si>
  <si>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</si>
  <si>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</si>
  <si>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</si>
  <si>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</si>
  <si>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</si>
  <si>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</si>
  <si>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</si>
  <si>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</si>
  <si>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</si>
  <si>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</si>
  <si>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</si>
  <si>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</si>
  <si>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</si>
  <si>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</si>
  <si>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</si>
  <si>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</si>
  <si>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</si>
  <si>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</si>
  <si>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</si>
  <si>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</si>
  <si>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</si>
  <si>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</si>
  <si>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</si>
  <si>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</si>
  <si>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</si>
  <si>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</si>
  <si>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</si>
  <si>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</si>
  <si>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</si>
  <si>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</si>
  <si>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</si>
  <si>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</si>
  <si>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</si>
  <si>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</si>
  <si>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</si>
  <si>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</si>
  <si>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</si>
  <si>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</si>
  <si>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</si>
  <si>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</si>
  <si>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</si>
  <si>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</si>
  <si>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</si>
  <si>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</si>
  <si>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</si>
  <si>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</si>
  <si>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</si>
  <si>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</si>
  <si>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</si>
  <si>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</si>
  <si>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</si>
  <si>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</si>
  <si>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</si>
  <si>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</si>
  <si>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</si>
  <si>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</si>
  <si>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</si>
  <si>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</si>
  <si>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</si>
  <si>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</si>
  <si>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</si>
  <si>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</si>
  <si>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</si>
  <si>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</si>
  <si>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</si>
  <si>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</si>
  <si>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</si>
  <si>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</si>
  <si>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</si>
  <si>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</si>
  <si>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</si>
  <si>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</si>
  <si>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</si>
  <si>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</si>
  <si>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</si>
  <si>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</si>
  <si>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</si>
  <si>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</si>
  <si>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</si>
  <si>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</si>
  <si>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</si>
  <si>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</si>
  <si>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</si>
  <si>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</si>
  <si>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</si>
  <si>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</si>
  <si>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</si>
  <si>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</si>
  <si>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</si>
  <si>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</si>
  <si>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</si>
  <si>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</si>
  <si>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</si>
  <si>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</si>
  <si>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</si>
  <si>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</si>
  <si>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</si>
  <si>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</si>
  <si>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</si>
  <si>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</si>
  <si>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</si>
  <si>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</si>
  <si>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</si>
  <si>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</si>
  <si>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</si>
  <si>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</si>
  <si>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</si>
  <si>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</si>
  <si>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</si>
  <si>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</si>
  <si>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</si>
  <si>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</si>
  <si>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</si>
  <si>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</si>
  <si>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</si>
  <si>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</si>
  <si>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</si>
  <si>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</si>
  <si>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</si>
  <si>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</si>
  <si>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</si>
  <si>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</si>
  <si>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</si>
  <si>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</si>
  <si>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</si>
  <si>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</si>
  <si>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</si>
  <si>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</si>
  <si>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</si>
  <si>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</si>
  <si>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</si>
  <si>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</si>
  <si>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</si>
  <si>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</si>
  <si>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</si>
  <si>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</si>
  <si>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</si>
  <si>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</si>
  <si>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</si>
  <si>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</si>
  <si>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</si>
  <si>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</si>
  <si>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</si>
  <si>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</si>
  <si>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</si>
  <si>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</si>
  <si>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</si>
  <si>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</si>
  <si>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</si>
  <si>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</si>
  <si>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</si>
  <si>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</si>
  <si>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</si>
  <si>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</si>
  <si>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</si>
  <si>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</si>
  <si>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</si>
  <si>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</si>
  <si>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</si>
  <si>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</si>
  <si>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</si>
  <si>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</si>
  <si>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</si>
  <si>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</si>
  <si>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</si>
  <si>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</si>
  <si>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</si>
  <si>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</si>
  <si>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</si>
  <si>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</si>
  <si>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</si>
  <si>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</si>
  <si>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</si>
  <si>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</si>
  <si>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</si>
  <si>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</si>
  <si>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</si>
  <si>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</si>
  <si>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</si>
  <si>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</si>
  <si>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</si>
  <si>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</si>
  <si>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</si>
  <si>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</si>
  <si>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</si>
  <si>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</si>
  <si>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</si>
  <si>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</si>
  <si>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</si>
  <si>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</si>
  <si>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</si>
  <si>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</si>
  <si>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</si>
  <si>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</si>
  <si>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</si>
  <si>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</si>
  <si>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</si>
  <si>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</si>
  <si>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</si>
  <si>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</si>
  <si>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</si>
  <si>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</si>
  <si>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</si>
  <si>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</si>
  <si>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</si>
  <si>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</si>
  <si>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</si>
  <si>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</si>
  <si>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</si>
  <si>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</si>
  <si>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</si>
  <si>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</si>
  <si>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</si>
  <si>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</si>
  <si>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</si>
  <si>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</si>
  <si>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</si>
  <si>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</si>
  <si>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</si>
  <si>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</si>
  <si>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</si>
  <si>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</si>
  <si>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</si>
  <si>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</si>
  <si>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</si>
  <si>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</si>
  <si>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</si>
  <si>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</si>
  <si>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</si>
  <si>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</si>
  <si>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</si>
  <si>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</si>
  <si>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</si>
  <si>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</si>
  <si>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</si>
  <si>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</si>
  <si>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</si>
  <si>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</si>
  <si>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</si>
  <si>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</si>
  <si>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</si>
  <si>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</si>
  <si>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</si>
  <si>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</si>
  <si>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</si>
  <si>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</si>
  <si>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</si>
  <si>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</si>
  <si>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</si>
  <si>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</si>
  <si>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</si>
  <si>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</si>
  <si>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</si>
  <si>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</si>
  <si>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</si>
  <si>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</si>
  <si>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</si>
  <si>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</si>
  <si>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</si>
  <si>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</si>
  <si>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</si>
  <si>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</si>
  <si>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</si>
  <si>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</si>
  <si>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</si>
  <si>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</si>
  <si>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</si>
  <si>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</si>
  <si>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</si>
  <si>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</si>
  <si>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</si>
  <si>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</si>
  <si>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</si>
  <si>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</si>
  <si>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</si>
  <si>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</si>
  <si>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</si>
  <si>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</si>
  <si>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</si>
  <si>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</si>
  <si>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</si>
  <si>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</si>
  <si>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</si>
  <si>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</si>
  <si>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</si>
  <si>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</si>
  <si>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</si>
  <si>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</si>
  <si>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</si>
  <si>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</si>
  <si>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</si>
  <si>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</si>
  <si>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</si>
  <si>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</si>
  <si>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</si>
  <si>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</si>
  <si>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</si>
  <si>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</si>
  <si>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</si>
  <si>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</si>
  <si>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</si>
  <si>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</si>
  <si>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</si>
  <si>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</si>
  <si>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</si>
  <si>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</si>
  <si>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</si>
  <si>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</si>
  <si>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</si>
  <si>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</si>
  <si>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</si>
  <si>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</si>
  <si>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</si>
  <si>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</si>
  <si>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</si>
  <si>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</si>
  <si>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</si>
  <si>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</si>
  <si>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</si>
  <si>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</si>
  <si>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</si>
  <si>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</si>
  <si>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</si>
  <si>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</si>
  <si>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</si>
  <si>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</si>
  <si>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</si>
  <si>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</si>
  <si>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</si>
  <si>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</si>
  <si>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</si>
  <si>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</si>
  <si>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</si>
  <si>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</si>
  <si>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</si>
  <si>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</si>
  <si>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</si>
  <si>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</si>
  <si>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</si>
  <si>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</si>
  <si>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</si>
  <si>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</si>
  <si>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</si>
  <si>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</si>
  <si>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</si>
  <si>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</si>
  <si>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</si>
  <si>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</si>
  <si>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</si>
  <si>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</si>
  <si>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</si>
  <si>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</si>
  <si>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</si>
  <si>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</si>
  <si>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</si>
  <si>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</si>
  <si>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</si>
  <si>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</si>
  <si>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</si>
  <si>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</si>
  <si>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</si>
  <si>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</si>
  <si>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</si>
  <si>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</si>
  <si>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</si>
  <si>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</si>
  <si>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</si>
  <si>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</si>
  <si>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</si>
  <si>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</si>
  <si>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</si>
  <si>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</si>
  <si>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</si>
  <si>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</si>
  <si>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</si>
  <si>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</si>
  <si>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</si>
  <si>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</si>
  <si>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</si>
  <si>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</si>
  <si>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</si>
  <si>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</si>
  <si>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</si>
  <si>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</si>
  <si>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</si>
  <si>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</si>
  <si>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</si>
  <si>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</si>
  <si>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</si>
  <si>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</si>
  <si>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</si>
  <si>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</si>
  <si>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</si>
  <si>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</si>
  <si>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</si>
  <si>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</si>
  <si>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</si>
  <si>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</si>
  <si>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</si>
  <si>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</si>
  <si>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</si>
  <si>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</si>
  <si>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</si>
  <si>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</si>
  <si>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</si>
  <si>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</si>
  <si>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</si>
  <si>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</si>
  <si>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</si>
  <si>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</si>
  <si>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</si>
  <si>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</si>
  <si>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</si>
  <si>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</si>
  <si>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</si>
  <si>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</si>
  <si>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</si>
  <si>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</si>
  <si>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</si>
  <si>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</si>
  <si>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</si>
  <si>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</si>
  <si>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</si>
  <si>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</si>
  <si>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</si>
  <si>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</si>
  <si>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</si>
  <si>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</si>
  <si>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</si>
  <si>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</si>
  <si>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</si>
  <si>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</si>
  <si>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</si>
  <si>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</si>
  <si>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</si>
  <si>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</si>
  <si>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</si>
  <si>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</si>
  <si>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</si>
  <si>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</si>
  <si>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</si>
  <si>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</si>
  <si>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</si>
  <si>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</si>
  <si>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</si>
  <si>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</si>
  <si>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</si>
  <si>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</si>
  <si>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</si>
  <si>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</si>
  <si>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</si>
  <si>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</si>
  <si>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</si>
  <si>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</si>
  <si>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</si>
  <si>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</si>
  <si>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</si>
  <si>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</si>
  <si>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</si>
  <si>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</si>
  <si>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</si>
  <si>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</si>
  <si>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</si>
  <si>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</si>
  <si>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</si>
  <si>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</si>
  <si>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</si>
  <si>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</si>
  <si>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</si>
  <si>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</si>
  <si>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</si>
  <si>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</si>
  <si>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</si>
  <si>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</si>
  <si>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</si>
  <si>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</si>
  <si>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</si>
  <si>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</si>
  <si>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</si>
  <si>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</si>
  <si>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</si>
  <si>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</si>
  <si>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</si>
  <si>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</si>
  <si>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</si>
  <si>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</si>
  <si>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</si>
  <si>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</si>
  <si>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</si>
  <si>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</si>
  <si>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</si>
  <si>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</si>
  <si>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</si>
  <si>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</si>
  <si>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</si>
  <si>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</si>
  <si>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</si>
  <si>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</si>
  <si>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</si>
  <si>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</si>
  <si>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</si>
  <si>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</si>
  <si>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</si>
  <si>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</si>
  <si>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</si>
  <si>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</si>
  <si>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</si>
  <si>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</si>
  <si>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</si>
  <si>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</si>
  <si>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</si>
  <si>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</si>
  <si>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</si>
  <si>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</si>
  <si>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</si>
  <si>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</si>
  <si>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</si>
  <si>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</si>
  <si>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</si>
  <si>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</si>
  <si>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</si>
  <si>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</si>
  <si>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</si>
  <si>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</si>
  <si>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</si>
  <si>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</si>
  <si>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</si>
  <si>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</si>
  <si>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</si>
  <si>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</si>
  <si>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</si>
  <si>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</si>
  <si>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</si>
  <si>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</si>
  <si>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</si>
  <si>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</si>
  <si>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</si>
  <si>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</si>
  <si>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</si>
  <si>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</si>
  <si>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</si>
  <si>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</si>
  <si>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</si>
  <si>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</si>
  <si>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</si>
  <si>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</si>
  <si>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</si>
  <si>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</si>
  <si>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</si>
  <si>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</si>
  <si>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</si>
  <si>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</si>
  <si>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</si>
  <si>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</si>
  <si>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</si>
  <si>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</si>
  <si>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</si>
  <si>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</si>
  <si>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</si>
  <si>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</si>
  <si>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</si>
  <si>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</si>
  <si>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</si>
  <si>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</si>
  <si>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</si>
  <si>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</si>
  <si>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</si>
  <si>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</si>
  <si>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</si>
  <si>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</si>
  <si>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</si>
  <si>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</si>
  <si>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</si>
  <si>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</si>
  <si>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</si>
  <si>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</si>
  <si>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</si>
  <si>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</si>
  <si>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</si>
  <si>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</si>
  <si>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</si>
  <si>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</si>
  <si>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</si>
  <si>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</si>
  <si>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</si>
  <si>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</si>
  <si>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</si>
  <si>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</si>
  <si>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</si>
  <si>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</si>
  <si>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</si>
  <si>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</si>
  <si>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</si>
  <si>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</si>
  <si>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</si>
  <si>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</si>
  <si>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</si>
  <si>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</si>
  <si>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</si>
  <si>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</si>
  <si>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</si>
  <si>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</si>
  <si>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</si>
  <si>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</si>
  <si>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</si>
  <si>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</si>
  <si>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</si>
  <si>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</si>
  <si>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</si>
  <si>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</si>
  <si>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</si>
  <si>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</si>
  <si>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</si>
  <si>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</si>
  <si>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</si>
  <si>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</si>
  <si>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</si>
  <si>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</si>
  <si>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</si>
  <si>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</si>
  <si>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</si>
  <si>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</si>
  <si>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</si>
  <si>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</si>
  <si>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</si>
  <si>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</si>
  <si>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</si>
  <si>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</si>
  <si>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</si>
  <si>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</si>
  <si>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</si>
  <si>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</si>
  <si>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</si>
  <si>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</si>
  <si>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</si>
  <si>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</si>
  <si>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</si>
  <si>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</si>
  <si>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</si>
  <si>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</si>
  <si>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</si>
  <si>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</si>
  <si>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</si>
  <si>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</si>
  <si>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</si>
  <si>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</si>
  <si>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</si>
  <si>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</si>
  <si>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</si>
  <si>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</si>
  <si>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</si>
  <si>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</si>
  <si>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</si>
  <si>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</si>
  <si>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</si>
  <si>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</si>
  <si>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</si>
  <si>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</si>
  <si>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</si>
  <si>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</si>
  <si>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</si>
  <si>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</si>
  <si>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</si>
  <si>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</si>
  <si>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</si>
  <si>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</si>
  <si>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</si>
  <si>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</si>
  <si>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</si>
  <si>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</si>
  <si>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</si>
  <si>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</si>
  <si>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</si>
  <si>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</si>
  <si>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</si>
  <si>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</si>
  <si>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</si>
  <si>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</si>
  <si>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</si>
  <si>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</si>
  <si>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</si>
  <si>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</si>
  <si>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</si>
  <si>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</si>
  <si>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</si>
  <si>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</si>
  <si>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</si>
  <si>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</si>
  <si>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</si>
  <si>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</si>
  <si>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</si>
  <si>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</si>
  <si>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</si>
  <si>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</si>
  <si>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</si>
  <si>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</si>
  <si>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</si>
  <si>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</si>
  <si>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</si>
  <si>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</si>
  <si>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</si>
  <si>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</si>
  <si>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</si>
  <si>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</si>
  <si>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</si>
  <si>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</si>
  <si>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</si>
  <si>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</si>
  <si>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</si>
  <si>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</si>
  <si>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</si>
  <si>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</si>
  <si>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</si>
  <si>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</si>
  <si>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</si>
  <si>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</si>
  <si>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</si>
  <si>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</si>
  <si>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</si>
  <si>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</si>
  <si>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</si>
  <si>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</si>
  <si>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</si>
  <si>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</si>
  <si>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</si>
  <si>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</si>
  <si>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</si>
  <si>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</si>
  <si>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</si>
  <si>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</si>
  <si>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</si>
  <si>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</si>
  <si>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</si>
  <si>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</si>
  <si>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</si>
  <si>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</si>
  <si>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</si>
  <si>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</si>
  <si>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</si>
  <si>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</si>
  <si>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</si>
  <si>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</si>
  <si>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</si>
  <si>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</si>
  <si>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</si>
  <si>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</si>
  <si>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</si>
  <si>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</si>
  <si>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</si>
  <si>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</si>
  <si>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</si>
  <si>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</si>
  <si>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</si>
  <si>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</si>
  <si>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</si>
  <si>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</si>
  <si>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</si>
  <si>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</si>
  <si>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</si>
  <si>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</si>
  <si>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</si>
  <si>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</si>
  <si>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</si>
  <si>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</si>
  <si>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</si>
  <si>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</si>
  <si>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</si>
  <si>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</si>
  <si>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</si>
  <si>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</si>
  <si>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</si>
  <si>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</si>
  <si>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</si>
  <si>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</si>
  <si>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</si>
  <si>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</si>
  <si>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</si>
  <si>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</si>
  <si>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</si>
  <si>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</si>
  <si>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</si>
  <si>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</si>
  <si>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</si>
  <si>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</si>
  <si>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</si>
  <si>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</si>
  <si>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</si>
  <si>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</si>
  <si>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</si>
  <si>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</si>
  <si>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</si>
  <si>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</si>
  <si>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</si>
  <si>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</si>
  <si>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</si>
  <si>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</si>
  <si>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</si>
  <si>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</si>
  <si>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</si>
  <si>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</si>
  <si>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</si>
  <si>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</si>
  <si>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</si>
  <si>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</si>
  <si>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</si>
  <si>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</si>
  <si>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</si>
  <si>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</si>
  <si>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</si>
  <si>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</si>
  <si>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</si>
  <si>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</si>
  <si>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</si>
  <si>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</si>
  <si>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</si>
  <si>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</si>
  <si>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</si>
  <si>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</si>
  <si>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</si>
  <si>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</si>
  <si>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</si>
  <si>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</si>
  <si>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</si>
  <si>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</si>
  <si>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</si>
  <si>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</si>
  <si>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</si>
  <si>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</si>
  <si>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</si>
  <si>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</si>
  <si>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</si>
  <si>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</si>
  <si>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</si>
  <si>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</si>
  <si>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</si>
  <si>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</si>
  <si>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</si>
  <si>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</si>
  <si>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</si>
  <si>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</si>
  <si>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</si>
  <si>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</si>
  <si>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</si>
  <si>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</si>
  <si>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</si>
  <si>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</si>
  <si>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</si>
  <si>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</si>
  <si>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</si>
  <si>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</si>
  <si>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</si>
  <si>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</si>
  <si>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</si>
  <si>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</si>
  <si>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</si>
  <si>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</si>
  <si>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</si>
  <si>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</si>
  <si>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</si>
  <si>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</si>
  <si>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</si>
  <si>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</si>
  <si>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</si>
  <si>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</si>
  <si>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</si>
  <si>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</si>
  <si>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</si>
  <si>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</si>
  <si>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</si>
  <si>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</si>
  <si>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</si>
  <si>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</si>
  <si>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</si>
  <si>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</si>
  <si>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</si>
  <si>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</si>
  <si>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</si>
  <si>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</si>
  <si>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</si>
  <si>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</si>
  <si>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</si>
  <si>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</si>
  <si>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</si>
  <si>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</si>
  <si>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</si>
  <si>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</si>
  <si>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</si>
  <si>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</si>
  <si>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</si>
  <si>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</si>
  <si>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</si>
  <si>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</si>
  <si>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</si>
  <si>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</si>
  <si>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</si>
  <si>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</si>
  <si>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</si>
  <si>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</si>
  <si>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</si>
  <si>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</si>
  <si>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</si>
  <si>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</si>
  <si>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</si>
  <si>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</si>
  <si>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</si>
  <si>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</si>
  <si>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</si>
  <si>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</si>
  <si>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</si>
  <si>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</si>
  <si>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</si>
  <si>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</si>
  <si>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</si>
  <si>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</si>
  <si>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</si>
  <si>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</si>
  <si>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</si>
  <si>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</si>
  <si>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</si>
  <si>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</si>
  <si>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</si>
  <si>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</si>
  <si>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</si>
  <si>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</si>
  <si>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</si>
  <si>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</si>
  <si>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</si>
  <si>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</si>
  <si>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</si>
  <si>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</si>
  <si>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</si>
  <si>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</si>
  <si>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</si>
  <si>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</si>
  <si>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</si>
  <si>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</si>
  <si>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</si>
  <si>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</si>
  <si>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</si>
  <si>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</si>
  <si>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</si>
  <si>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</si>
  <si>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</si>
  <si>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</si>
  <si>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</si>
  <si>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</si>
  <si>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</si>
  <si>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</si>
  <si>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</si>
  <si>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</si>
  <si>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</si>
  <si>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</si>
  <si>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</si>
  <si>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</si>
  <si>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</si>
  <si>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</si>
  <si>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</si>
  <si>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</si>
  <si>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</si>
  <si>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</si>
  <si>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</si>
  <si>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</si>
  <si>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</si>
  <si>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</si>
  <si>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</si>
  <si>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</si>
  <si>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</si>
  <si>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</si>
  <si>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</si>
  <si>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</si>
  <si>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</si>
  <si>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</si>
  <si>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</si>
  <si>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</si>
  <si>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</si>
  <si>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</si>
  <si>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</si>
  <si>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</si>
  <si>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</si>
  <si>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</si>
  <si>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</si>
  <si>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</si>
  <si>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</si>
  <si>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</si>
  <si>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</si>
  <si>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</si>
  <si>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</si>
  <si>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</si>
  <si>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</si>
  <si>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</si>
  <si>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</si>
  <si>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</si>
  <si>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</si>
  <si>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</si>
  <si>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</si>
  <si>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</si>
  <si>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</si>
  <si>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</si>
  <si>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</si>
  <si>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</si>
  <si>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</si>
  <si>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</si>
  <si>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</si>
  <si>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</si>
  <si>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</si>
  <si>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</si>
  <si>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</si>
  <si>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</si>
  <si>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</si>
  <si>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</si>
  <si>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</si>
  <si>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</si>
  <si>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</si>
  <si>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</si>
  <si>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</si>
  <si>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</si>
  <si>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</si>
  <si>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</si>
  <si>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</si>
  <si>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</si>
  <si>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</si>
  <si>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</si>
  <si>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</si>
  <si>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</si>
  <si>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</si>
  <si>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</si>
  <si>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</si>
  <si>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</si>
  <si>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</si>
  <si>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</si>
  <si>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</si>
  <si>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</si>
  <si>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</si>
  <si>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</si>
  <si>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</si>
  <si>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</si>
  <si>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</si>
  <si>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</si>
  <si>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</si>
  <si>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</si>
  <si>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</si>
  <si>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</si>
  <si>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</si>
  <si>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</si>
  <si>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</si>
  <si>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</si>
  <si>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</si>
  <si>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</si>
  <si>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</si>
  <si>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</si>
  <si>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</si>
  <si>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</si>
  <si>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</si>
  <si>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</si>
  <si>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</si>
  <si>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</si>
  <si>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</si>
  <si>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</si>
  <si>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</si>
  <si>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</si>
  <si>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</si>
  <si>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</si>
  <si>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</si>
  <si>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</si>
  <si>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</si>
  <si>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</si>
  <si>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</si>
  <si>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</si>
  <si>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</si>
  <si>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</si>
  <si>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</si>
  <si>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</si>
  <si>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</si>
  <si>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</si>
  <si>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</si>
  <si>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</si>
  <si>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</si>
  <si>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</si>
  <si>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</si>
  <si>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</si>
  <si>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</si>
  <si>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</si>
  <si>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</si>
  <si>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</si>
  <si>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</si>
  <si>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</si>
  <si>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</si>
  <si>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</si>
  <si>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</si>
  <si>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</si>
  <si>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</si>
  <si>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</si>
  <si>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</si>
  <si>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</si>
  <si>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</si>
  <si>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</si>
  <si>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</si>
  <si>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</si>
  <si>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</si>
  <si>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</si>
  <si>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</si>
  <si>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</si>
  <si>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</si>
  <si>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</si>
  <si>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</si>
  <si>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</si>
  <si>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</si>
  <si>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</si>
  <si>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</si>
  <si>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</si>
  <si>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</si>
  <si>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</si>
  <si>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</si>
  <si>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</si>
  <si>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</si>
  <si>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</si>
  <si>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</si>
  <si>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</si>
  <si>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</si>
  <si>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</si>
  <si>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</si>
  <si>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</si>
  <si>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</si>
  <si>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</si>
  <si>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</si>
  <si>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</si>
  <si>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</si>
  <si>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</si>
  <si>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</si>
  <si>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</si>
  <si>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</si>
  <si>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</si>
  <si>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</si>
  <si>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</si>
  <si>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</si>
  <si>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</si>
  <si>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</si>
  <si>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</si>
  <si>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</si>
  <si>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</si>
  <si>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</si>
  <si>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</si>
  <si>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</si>
  <si>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</si>
  <si>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</si>
  <si>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</si>
  <si>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</si>
  <si>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</si>
  <si>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</si>
  <si>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</si>
  <si>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</si>
  <si>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</si>
  <si>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</si>
  <si>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</si>
  <si>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</si>
  <si>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</si>
  <si>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</si>
  <si>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</si>
  <si>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</si>
  <si>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</si>
  <si>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</si>
  <si>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</si>
  <si>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</si>
  <si>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</si>
  <si>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</si>
  <si>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</si>
  <si>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</si>
  <si>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</si>
  <si>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</si>
  <si>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</si>
  <si>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</si>
  <si>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</si>
  <si>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</si>
  <si>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</si>
  <si>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</si>
  <si>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</si>
  <si>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</si>
  <si>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</si>
  <si>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</si>
  <si>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</si>
  <si>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</si>
  <si>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</si>
  <si>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</si>
  <si>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</si>
  <si>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</si>
  <si>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</si>
  <si>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</si>
  <si>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</si>
  <si>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</si>
  <si>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</si>
  <si>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</si>
  <si>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</si>
  <si>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</si>
  <si>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</si>
  <si>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</si>
  <si>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</si>
  <si>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</si>
  <si>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</si>
  <si>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</si>
  <si>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</si>
  <si>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</si>
  <si>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</si>
  <si>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</si>
  <si>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</si>
  <si>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</si>
  <si>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</si>
  <si>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</si>
  <si>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</si>
  <si>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</si>
  <si>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</si>
  <si>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</si>
  <si>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</si>
  <si>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</si>
  <si>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</si>
  <si>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</si>
  <si>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</si>
  <si>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</si>
  <si>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</si>
  <si>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</si>
  <si>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</si>
  <si>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</si>
  <si>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</si>
  <si>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</si>
  <si>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</si>
  <si>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</si>
  <si>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</si>
  <si>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</si>
  <si>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</si>
  <si>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</si>
  <si>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</si>
  <si>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</si>
  <si>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</si>
  <si>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</si>
  <si>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</si>
  <si>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</si>
  <si>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</si>
  <si>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</si>
  <si>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</si>
  <si>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</si>
  <si>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</si>
  <si>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</si>
  <si>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</si>
  <si>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</si>
  <si>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</si>
  <si>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</si>
  <si>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</si>
  <si>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</si>
  <si>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</si>
  <si>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</si>
  <si>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</si>
  <si>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</si>
  <si>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</si>
  <si>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</si>
  <si>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</si>
  <si>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</si>
  <si>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</si>
  <si>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</si>
  <si>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</si>
  <si>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</si>
  <si>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</si>
  <si>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</si>
  <si>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</si>
  <si>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</si>
  <si>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</si>
  <si>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</si>
  <si>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</si>
  <si>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</si>
  <si>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</si>
  <si>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</si>
  <si>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</si>
  <si>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</si>
  <si>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</si>
  <si>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</si>
  <si>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</si>
  <si>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</si>
  <si>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</si>
  <si>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</si>
  <si>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</si>
  <si>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</si>
  <si>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</si>
  <si>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</si>
  <si>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</si>
  <si>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</si>
  <si>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</si>
  <si>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</si>
  <si>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</si>
  <si>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</si>
  <si>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</si>
  <si>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</si>
  <si>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</si>
  <si>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</si>
  <si>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</si>
  <si>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</si>
  <si>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</si>
  <si>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</si>
  <si>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</si>
  <si>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</si>
  <si>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</si>
  <si>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</si>
  <si>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</si>
  <si>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</si>
  <si>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</si>
  <si>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</si>
  <si>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</si>
  <si>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</si>
  <si>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</si>
  <si>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</si>
  <si>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</si>
  <si>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</si>
  <si>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</si>
  <si>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</si>
  <si>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</si>
  <si>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</si>
  <si>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</si>
  <si>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</si>
  <si>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</si>
  <si>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</si>
  <si>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</si>
  <si>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</si>
  <si>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</si>
  <si>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</si>
  <si>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</si>
  <si>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</si>
  <si>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</si>
  <si>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</si>
  <si>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</si>
  <si>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</si>
  <si>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</si>
  <si>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</si>
  <si>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</si>
  <si>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</si>
  <si>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</si>
  <si>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</si>
  <si>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</si>
  <si>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</si>
  <si>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</si>
  <si>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</si>
  <si>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</si>
  <si>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</si>
  <si>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</si>
  <si>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</si>
  <si>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</si>
  <si>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</si>
  <si>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</si>
  <si>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</si>
  <si>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</si>
  <si>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</si>
  <si>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</si>
  <si>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</si>
  <si>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</si>
  <si>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</si>
  <si>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</si>
  <si>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</si>
  <si>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</si>
  <si>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</si>
  <si>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</si>
  <si>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</si>
  <si>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</si>
  <si>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</si>
  <si>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</si>
  <si>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</si>
  <si>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</si>
  <si>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</si>
  <si>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</si>
  <si>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</si>
  <si>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</si>
  <si>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</si>
  <si>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</si>
  <si>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</si>
  <si>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</si>
  <si>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</si>
  <si>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</si>
  <si>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</si>
  <si>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</si>
  <si>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</si>
  <si>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</si>
  <si>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</si>
  <si>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</si>
  <si>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</si>
  <si>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</si>
  <si>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</si>
  <si>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</si>
  <si>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</si>
  <si>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</si>
  <si>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</si>
  <si>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</si>
  <si>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</si>
  <si>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</si>
  <si>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</si>
  <si>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</si>
  <si>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</si>
  <si>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</si>
  <si>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</si>
  <si>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</si>
  <si>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</si>
  <si>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</si>
  <si>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</si>
  <si>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</si>
  <si>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</si>
  <si>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</si>
  <si>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</si>
  <si>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</si>
  <si>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</si>
  <si>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</si>
  <si>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</si>
  <si>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</si>
  <si>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</si>
  <si>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</si>
  <si>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</si>
  <si>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</si>
  <si>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</si>
  <si>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</si>
  <si>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</si>
  <si>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</si>
  <si>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</si>
  <si>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</si>
  <si>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</si>
  <si>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</si>
  <si>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</si>
  <si>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</si>
  <si>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</si>
  <si>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</si>
  <si>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</si>
  <si>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</si>
  <si>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</si>
  <si>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</si>
  <si>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</si>
  <si>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</si>
  <si>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</si>
  <si>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</si>
  <si>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</si>
  <si>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</si>
  <si>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</si>
  <si>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</si>
  <si>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</si>
  <si>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</si>
  <si>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</si>
  <si>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</si>
  <si>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</si>
  <si>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</si>
  <si>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</si>
  <si>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</si>
  <si>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</si>
  <si>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</si>
  <si>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</si>
  <si>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</si>
  <si>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</si>
  <si>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</si>
  <si>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</si>
  <si>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</si>
  <si>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</si>
  <si>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</si>
  <si>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</si>
  <si>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</si>
  <si>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</si>
  <si>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</si>
  <si>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</si>
  <si>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</si>
  <si>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</si>
  <si>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</si>
  <si>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</si>
  <si>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</si>
  <si>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</si>
  <si>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</si>
  <si>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</si>
  <si>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</si>
  <si>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</si>
  <si>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</si>
  <si>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</si>
  <si>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</si>
  <si>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</si>
  <si>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</si>
  <si>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</si>
  <si>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</si>
  <si>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</si>
  <si>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</si>
  <si>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</si>
  <si>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</si>
  <si>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</si>
  <si>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</si>
  <si>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</si>
  <si>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</si>
  <si>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</si>
  <si>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</si>
  <si>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</si>
  <si>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</si>
  <si>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</si>
  <si>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</si>
  <si>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</si>
  <si>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</si>
  <si>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</si>
  <si>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</si>
  <si>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</si>
  <si>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</si>
  <si>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</si>
  <si>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</si>
  <si>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</si>
  <si>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</si>
  <si>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</si>
  <si>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</si>
  <si>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</si>
  <si>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</si>
  <si>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</si>
  <si>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</si>
  <si>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</si>
  <si>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</si>
  <si>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</si>
  <si>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</si>
  <si>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</si>
  <si>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</si>
  <si>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</si>
  <si>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</si>
  <si>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</si>
  <si>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</si>
  <si>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</si>
  <si>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</si>
  <si>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</si>
  <si>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</si>
  <si>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</si>
  <si>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</si>
  <si>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</si>
  <si>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</si>
  <si>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</si>
  <si>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</si>
  <si>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</si>
  <si>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</si>
  <si>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</si>
  <si>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</si>
  <si>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</si>
  <si>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</si>
  <si>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</si>
  <si>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</si>
  <si>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</si>
  <si>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</si>
  <si>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</si>
  <si>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</si>
  <si>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</si>
  <si>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</si>
  <si>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</si>
  <si>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</si>
  <si>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</si>
  <si>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</si>
  <si>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</si>
  <si>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</si>
  <si>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</si>
  <si>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</si>
  <si>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</si>
  <si>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</si>
  <si>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</si>
  <si>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</si>
  <si>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</si>
  <si>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</si>
  <si>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</si>
  <si>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</si>
  <si>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</si>
  <si>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</si>
  <si>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</si>
  <si>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</si>
  <si>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</si>
  <si>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</si>
  <si>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</si>
  <si>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</si>
  <si>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</si>
  <si>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</si>
  <si>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</si>
  <si>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</si>
  <si>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</si>
  <si>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</si>
  <si>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</si>
  <si>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</si>
  <si>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</si>
  <si>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</si>
  <si>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</si>
  <si>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</si>
  <si>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</si>
  <si>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</si>
  <si>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</si>
  <si>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</si>
  <si>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</si>
  <si>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</si>
  <si>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</si>
  <si>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</si>
  <si>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</si>
  <si>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</si>
  <si>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</si>
  <si>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</si>
  <si>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</si>
  <si>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</si>
  <si>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</si>
  <si>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</si>
  <si>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</si>
  <si>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</si>
  <si>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</si>
  <si>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</si>
  <si>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</si>
  <si>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</si>
  <si>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</si>
  <si>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</si>
  <si>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</si>
  <si>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</si>
  <si>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</si>
  <si>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</si>
  <si>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</si>
  <si>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</si>
  <si>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</si>
  <si>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</si>
  <si>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</si>
  <si>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</si>
  <si>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</si>
  <si>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</si>
  <si>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</si>
  <si>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</si>
  <si>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</si>
  <si>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</si>
  <si>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</si>
  <si>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</si>
  <si>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</si>
  <si>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</si>
  <si>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</si>
  <si>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</si>
  <si>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</si>
  <si>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</si>
  <si>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</si>
  <si>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</si>
  <si>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</si>
  <si>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</si>
  <si>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</si>
  <si>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</si>
  <si>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</si>
  <si>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</si>
  <si>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</si>
  <si>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</si>
  <si>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</si>
  <si>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</si>
  <si>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</si>
  <si>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</si>
  <si>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</si>
  <si>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</si>
  <si>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</si>
  <si>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</si>
  <si>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</si>
  <si>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</si>
  <si>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</si>
  <si>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</si>
  <si>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</si>
  <si>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</si>
  <si>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</si>
  <si>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</si>
  <si>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</si>
  <si>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</si>
  <si>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</si>
  <si>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</si>
  <si>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</si>
  <si>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</si>
  <si>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</si>
  <si>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</si>
  <si>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</si>
  <si>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</si>
  <si>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</si>
  <si>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</si>
  <si>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</si>
  <si>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</si>
  <si>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</si>
  <si>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</si>
  <si>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</si>
  <si>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</si>
  <si>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</si>
  <si>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</si>
  <si>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</si>
  <si>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</si>
  <si>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</si>
  <si>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</si>
  <si>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</si>
  <si>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</si>
  <si>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</si>
  <si>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</si>
  <si>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</si>
  <si>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</si>
  <si>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</si>
  <si>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</si>
  <si>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</si>
  <si>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</si>
  <si>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</si>
  <si>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</si>
  <si>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</si>
  <si>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</si>
  <si>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</si>
  <si>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</si>
  <si>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</si>
  <si>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</si>
  <si>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</si>
  <si>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</si>
  <si>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</si>
  <si>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</si>
  <si>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</si>
  <si>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</si>
  <si>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</si>
  <si>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</si>
  <si>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</si>
  <si>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</si>
  <si>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</si>
  <si>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</si>
  <si>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</si>
  <si>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</si>
  <si>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</si>
  <si>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</si>
  <si>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</si>
  <si>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</si>
  <si>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</si>
  <si>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</si>
  <si>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</si>
  <si>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</si>
  <si>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</si>
  <si>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</si>
  <si>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</si>
  <si>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</si>
  <si>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</si>
  <si>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</si>
  <si>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</si>
  <si>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</si>
  <si>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</si>
  <si>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</si>
  <si>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</si>
  <si>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</si>
  <si>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</si>
  <si>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</si>
  <si>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</si>
  <si>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</si>
  <si>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</si>
  <si>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</si>
  <si>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</si>
  <si>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</si>
  <si>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</si>
  <si>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</si>
  <si>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</si>
  <si>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</si>
  <si>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</si>
  <si>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</si>
  <si>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</si>
  <si>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</si>
  <si>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</si>
  <si>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</si>
  <si>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</si>
  <si>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</si>
  <si>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</si>
  <si>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</si>
  <si>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</si>
  <si>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</si>
  <si>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</si>
  <si>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</si>
  <si>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</si>
  <si>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</si>
  <si>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</si>
  <si>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</si>
  <si>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</si>
  <si>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</si>
  <si>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</si>
  <si>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</si>
  <si>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</si>
  <si>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</si>
  <si>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</si>
  <si>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</si>
  <si>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</si>
  <si>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</si>
  <si>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</si>
  <si>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</si>
  <si>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</si>
  <si>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</si>
  <si>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</si>
  <si>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</si>
  <si>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</si>
  <si>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</si>
  <si>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</si>
  <si>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</si>
  <si>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</si>
  <si>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</si>
  <si>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</si>
  <si>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</si>
  <si>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</si>
  <si>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</si>
  <si>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</si>
  <si>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</si>
  <si>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</si>
  <si>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</si>
  <si>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</si>
  <si>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</si>
  <si>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</si>
  <si>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</si>
  <si>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</si>
  <si>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</si>
  <si>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</si>
  <si>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</si>
  <si>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</si>
  <si>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</si>
  <si>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</si>
  <si>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</si>
  <si>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</si>
  <si>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</si>
  <si>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</si>
  <si>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</si>
  <si>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</si>
  <si>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</si>
  <si>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</si>
  <si>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</si>
  <si>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</si>
  <si>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</si>
  <si>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</si>
  <si>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</si>
  <si>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</si>
  <si>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</si>
  <si>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</si>
  <si>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</si>
  <si>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</si>
  <si>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</si>
  <si>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</si>
  <si>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</si>
  <si>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</si>
  <si>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</si>
  <si>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</si>
  <si>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</si>
  <si>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</si>
  <si>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</si>
  <si>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</si>
  <si>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</si>
  <si>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</si>
  <si>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</si>
  <si>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</si>
  <si>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</si>
  <si>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</si>
  <si>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</si>
  <si>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</si>
  <si>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</si>
  <si>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</si>
  <si>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</si>
  <si>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</si>
  <si>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</si>
  <si>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</si>
  <si>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</si>
  <si>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</si>
  <si>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</si>
  <si>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</si>
  <si>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</si>
  <si>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</si>
  <si>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</si>
  <si>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</si>
  <si>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</si>
  <si>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</si>
  <si>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</si>
  <si>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</si>
  <si>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</si>
  <si>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</si>
  <si>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</si>
  <si>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</si>
  <si>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</si>
  <si>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</si>
  <si>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</si>
  <si>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</si>
  <si>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</si>
  <si>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</si>
  <si>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</si>
  <si>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</si>
  <si>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</si>
  <si>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</si>
  <si>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</si>
  <si>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</si>
  <si>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</si>
  <si>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</si>
  <si>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</si>
  <si>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</si>
  <si>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</si>
  <si>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</si>
  <si>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</si>
  <si>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</si>
  <si>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</si>
  <si>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</si>
  <si>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</si>
  <si>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</si>
  <si>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</si>
  <si>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</si>
  <si>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</si>
  <si>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</si>
  <si>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</si>
  <si>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</si>
  <si>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</si>
  <si>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</si>
  <si>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</si>
  <si>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</si>
  <si>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</si>
  <si>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</si>
  <si>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</si>
  <si>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</si>
  <si>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</si>
  <si>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</si>
  <si>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</si>
  <si>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</si>
  <si>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</si>
  <si>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</si>
  <si>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</si>
  <si>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</si>
  <si>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</si>
  <si>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</si>
  <si>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</si>
  <si>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</si>
  <si>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</si>
  <si>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</si>
  <si>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</si>
  <si>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</si>
  <si>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</si>
  <si>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</si>
  <si>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</si>
  <si>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</si>
  <si>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</si>
  <si>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</si>
  <si>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</si>
  <si>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</si>
  <si>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</si>
  <si>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</si>
  <si>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</si>
  <si>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</si>
  <si>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</si>
  <si>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</si>
  <si>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</si>
  <si>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</si>
  <si>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</si>
  <si>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</si>
  <si>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</si>
  <si>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</si>
  <si>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</si>
  <si>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</si>
  <si>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</si>
  <si>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</si>
  <si>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</si>
  <si>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</si>
  <si>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</si>
  <si>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</si>
  <si>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</si>
  <si>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</si>
  <si>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</si>
  <si>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</si>
  <si>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</si>
  <si>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</si>
  <si>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</si>
  <si>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</si>
  <si>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</si>
  <si>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</si>
  <si>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</si>
  <si>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</si>
  <si>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</si>
  <si>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</si>
  <si>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</si>
  <si>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</si>
  <si>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</si>
  <si>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</si>
  <si>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</si>
  <si>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</si>
  <si>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</si>
  <si>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</si>
  <si>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</si>
  <si>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</si>
  <si>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</si>
  <si>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</si>
  <si>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</si>
  <si>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</si>
  <si>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</si>
  <si>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</si>
  <si>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</si>
  <si>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</si>
  <si>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</si>
  <si>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</si>
  <si>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</si>
  <si>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</si>
  <si>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</si>
  <si>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</si>
  <si>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</si>
  <si>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</si>
  <si>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</si>
  <si>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</si>
  <si>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</si>
  <si>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</si>
  <si>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</si>
  <si>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</si>
  <si>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</si>
  <si>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</si>
  <si>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</si>
  <si>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</si>
  <si>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</si>
  <si>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</si>
  <si>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</si>
  <si>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</si>
  <si>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</si>
  <si>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</si>
  <si>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</si>
  <si>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</si>
  <si>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</si>
  <si>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</si>
  <si>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</si>
  <si>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</si>
  <si>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</si>
  <si>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</si>
  <si>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</si>
  <si>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</si>
  <si>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</si>
  <si>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</si>
  <si>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</si>
  <si>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</si>
  <si>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</si>
  <si>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</si>
  <si>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</si>
  <si>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</si>
  <si>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</si>
  <si>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</si>
  <si>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</si>
  <si>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</si>
  <si>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</si>
  <si>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</si>
  <si>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</si>
  <si>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</si>
  <si>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</si>
  <si>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</si>
  <si>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</si>
  <si>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</si>
  <si>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</si>
  <si>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</si>
  <si>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</si>
  <si>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</si>
  <si>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</si>
  <si>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</si>
  <si>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</si>
  <si>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</si>
  <si>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</si>
  <si>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</si>
  <si>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</si>
  <si>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</si>
  <si>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</si>
  <si>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</si>
  <si>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</si>
  <si>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</si>
  <si>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</si>
  <si>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</si>
  <si>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</si>
  <si>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</si>
  <si>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</si>
  <si>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</si>
  <si>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</si>
  <si>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</si>
  <si>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</si>
  <si>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</si>
  <si>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</si>
  <si>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</si>
  <si>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</si>
  <si>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</si>
  <si>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</si>
  <si>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</si>
  <si>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</si>
  <si>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</si>
  <si>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</si>
  <si>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</si>
  <si>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</si>
  <si>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</si>
  <si>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</si>
  <si>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</si>
  <si>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</si>
  <si>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</si>
  <si>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</si>
  <si>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</si>
  <si>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</si>
  <si>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</si>
  <si>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</si>
  <si>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</si>
  <si>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</si>
  <si>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</si>
  <si>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</si>
  <si>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</si>
  <si>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</si>
  <si>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</si>
  <si>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</si>
  <si>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</si>
  <si>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</si>
  <si>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</si>
  <si>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</si>
  <si>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</si>
  <si>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</si>
  <si>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</si>
  <si>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</si>
  <si>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</si>
  <si>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</si>
  <si>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</si>
  <si>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</si>
  <si>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</si>
  <si>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</si>
  <si>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</si>
  <si>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</si>
  <si>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</si>
  <si>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</si>
  <si>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</si>
  <si>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</si>
  <si>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</si>
  <si>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</si>
  <si>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</si>
  <si>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</si>
  <si>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</si>
  <si>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</si>
  <si>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</si>
  <si>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</si>
  <si>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</si>
  <si>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</si>
  <si>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</si>
  <si>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</si>
  <si>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</si>
  <si>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</si>
  <si>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</si>
  <si>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</si>
  <si>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</si>
  <si>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</si>
  <si>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</si>
  <si>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</si>
  <si>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</si>
  <si>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</si>
  <si>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</si>
  <si>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</si>
  <si>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</si>
  <si>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</si>
  <si>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</si>
  <si>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</si>
  <si>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</si>
  <si>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</si>
  <si>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</si>
  <si>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</si>
  <si>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</si>
  <si>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</si>
  <si>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</si>
  <si>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</si>
  <si>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</si>
  <si>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</si>
  <si>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</si>
  <si>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</si>
  <si>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</si>
  <si>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</si>
  <si>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</si>
  <si>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</si>
  <si>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</si>
  <si>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</si>
  <si>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</si>
  <si>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</si>
  <si>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</si>
  <si>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</si>
  <si>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</si>
  <si>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</si>
  <si>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</si>
  <si>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</si>
  <si>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</si>
  <si>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</si>
  <si>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</si>
  <si>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</si>
  <si>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</si>
  <si>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</si>
  <si>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</si>
  <si>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</si>
  <si>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</si>
  <si>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</si>
  <si>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</si>
  <si>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</si>
  <si>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</si>
  <si>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</si>
  <si>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</si>
  <si>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</si>
  <si>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</si>
  <si>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</si>
  <si>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</si>
  <si>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</si>
  <si>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</si>
  <si>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</si>
  <si>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</si>
  <si>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</si>
  <si>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</si>
  <si>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</si>
  <si>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</si>
  <si>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</si>
  <si>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</si>
  <si>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</si>
  <si>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</si>
  <si>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</si>
  <si>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</si>
  <si>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</si>
  <si>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</si>
  <si>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</si>
  <si>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</si>
  <si>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</si>
  <si>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</si>
  <si>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</si>
  <si>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</si>
  <si>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</si>
  <si>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</si>
  <si>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</si>
  <si>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</si>
  <si>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</si>
  <si>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</si>
  <si>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</si>
  <si>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</si>
  <si>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</si>
  <si>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</si>
  <si>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</si>
  <si>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</si>
  <si>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</si>
  <si>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</si>
  <si>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</si>
  <si>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</si>
  <si>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</si>
  <si>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</si>
  <si>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</si>
  <si>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</si>
  <si>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</si>
  <si>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</si>
  <si>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</si>
  <si>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</si>
  <si>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</si>
  <si>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</si>
  <si>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</si>
  <si>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</si>
  <si>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</si>
  <si>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</si>
  <si>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</si>
  <si>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</si>
  <si>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</si>
  <si>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</si>
  <si>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</si>
  <si>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</si>
  <si>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</si>
  <si>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</si>
  <si>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</si>
  <si>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</si>
  <si>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</si>
  <si>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</si>
  <si>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</si>
  <si>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</si>
  <si>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</si>
  <si>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</si>
  <si>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</si>
  <si>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</si>
  <si>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</si>
  <si>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</si>
  <si>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</si>
  <si>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</si>
  <si>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</si>
  <si>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</si>
  <si>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</si>
  <si>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</si>
  <si>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</si>
  <si>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</si>
  <si>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</si>
  <si>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</si>
  <si>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</si>
  <si>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</si>
  <si>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</si>
  <si>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</si>
  <si>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</si>
  <si>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</si>
  <si>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</si>
  <si>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</si>
  <si>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</si>
  <si>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</si>
  <si>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</si>
  <si>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</si>
  <si>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</si>
  <si>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</si>
  <si>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</si>
  <si>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</si>
  <si>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</si>
  <si>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</si>
  <si>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</si>
  <si>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</si>
  <si>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</si>
  <si>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</si>
  <si>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</si>
  <si>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</si>
  <si>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</si>
  <si>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</si>
  <si>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</si>
  <si>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</si>
  <si>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</si>
  <si>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</si>
  <si>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</si>
  <si>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</si>
  <si>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</si>
  <si>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</si>
  <si>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</si>
  <si>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</si>
  <si>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</si>
  <si>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</si>
  <si>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</si>
  <si>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</si>
  <si>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</si>
  <si>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</si>
  <si>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</si>
  <si>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</si>
  <si>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</si>
  <si>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</si>
  <si>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</si>
  <si>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</si>
  <si>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</si>
  <si>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</si>
  <si>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</si>
  <si>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</si>
  <si>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</si>
  <si>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</si>
  <si>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</si>
  <si>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</si>
  <si>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</si>
  <si>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</si>
  <si>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</si>
  <si>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</si>
  <si>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</si>
  <si>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</si>
  <si>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</si>
  <si>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</si>
  <si>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</si>
  <si>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</si>
  <si>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</si>
  <si>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</si>
  <si>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</si>
  <si>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</si>
  <si>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</si>
  <si>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</si>
  <si>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</si>
  <si>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</si>
  <si>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</si>
  <si>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</si>
  <si>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</si>
  <si>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</si>
  <si>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</si>
  <si>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</si>
  <si>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</si>
  <si>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</si>
  <si>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</si>
  <si>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</si>
  <si>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</si>
  <si>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</si>
  <si>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</si>
  <si>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</si>
  <si>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</si>
  <si>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</si>
  <si>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</si>
  <si>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</si>
  <si>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</si>
  <si>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</si>
  <si>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</si>
  <si>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</si>
  <si>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</si>
  <si>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</si>
  <si>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</si>
  <si>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</si>
  <si>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</si>
  <si>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</si>
  <si>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</si>
  <si>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</si>
  <si>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</si>
  <si>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</si>
  <si>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</si>
  <si>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</si>
  <si>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</si>
  <si>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</si>
  <si>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</si>
  <si>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</si>
  <si>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</si>
  <si>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</si>
  <si>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</si>
  <si>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</si>
  <si>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</si>
  <si>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</si>
  <si>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</si>
  <si>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</si>
  <si>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</si>
  <si>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</si>
  <si>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</si>
  <si>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</si>
  <si>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</si>
  <si>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</si>
  <si>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</si>
  <si>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</si>
  <si>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</si>
  <si>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</si>
  <si>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</si>
  <si>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</si>
  <si>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</si>
  <si>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</si>
  <si>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</si>
  <si>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</si>
  <si>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</si>
  <si>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</si>
  <si>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</si>
  <si>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</si>
  <si>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</si>
  <si>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</si>
  <si>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</si>
  <si>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</si>
  <si>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</si>
  <si>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</si>
  <si>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</si>
  <si>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</si>
  <si>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</si>
  <si>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</si>
  <si>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</si>
  <si>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</si>
  <si>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</si>
  <si>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</si>
  <si>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</si>
  <si>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</si>
  <si>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</si>
  <si>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</si>
  <si>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</si>
  <si>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</si>
  <si>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</si>
  <si>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</si>
  <si>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</si>
  <si>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</si>
  <si>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</si>
  <si>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</si>
  <si>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</si>
  <si>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</si>
  <si>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</si>
  <si>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</si>
  <si>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</si>
  <si>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</si>
  <si>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</si>
  <si>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</si>
  <si>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</si>
  <si>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</si>
  <si>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</si>
  <si>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</si>
  <si>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</si>
  <si>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</si>
  <si>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</si>
  <si>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</si>
  <si>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</si>
  <si>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</si>
  <si>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</si>
  <si>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</si>
  <si>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</si>
  <si>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</si>
  <si>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</si>
  <si>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</si>
  <si>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</si>
  <si>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</si>
  <si>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</si>
  <si>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</si>
  <si>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</si>
  <si>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</si>
  <si>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</si>
  <si>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</si>
  <si>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</si>
  <si>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</si>
  <si>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</si>
  <si>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</si>
  <si>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</si>
  <si>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</si>
  <si>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</si>
  <si>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</si>
  <si>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</si>
  <si>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</si>
  <si>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</si>
  <si>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</si>
  <si>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</si>
  <si>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</si>
  <si>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</si>
  <si>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</si>
  <si>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</si>
  <si>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</si>
  <si>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</si>
  <si>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</si>
  <si>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</si>
  <si>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</si>
  <si>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</si>
  <si>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</si>
  <si>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</si>
  <si>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</si>
  <si>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</si>
  <si>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</si>
  <si>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</si>
  <si>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</si>
  <si>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</si>
  <si>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</si>
  <si>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</si>
  <si>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</si>
  <si>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</si>
  <si>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</si>
  <si>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</si>
  <si>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</si>
  <si>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</si>
  <si>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</si>
  <si>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</si>
  <si>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</si>
  <si>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</si>
  <si>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</si>
  <si>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</si>
  <si>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</si>
  <si>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</si>
  <si>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</si>
  <si>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</si>
  <si>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</si>
  <si>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</si>
  <si>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</si>
  <si>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</si>
  <si>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</si>
  <si>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</si>
  <si>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</si>
  <si>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</si>
  <si>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</si>
  <si>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</si>
  <si>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</si>
  <si>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</si>
  <si>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</si>
  <si>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</si>
  <si>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</si>
  <si>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</si>
  <si>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</si>
  <si>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</si>
  <si>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</si>
  <si>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</si>
  <si>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</si>
  <si>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</si>
  <si>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</si>
  <si>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</si>
  <si>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</si>
  <si>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</si>
  <si>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</si>
  <si>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</si>
  <si>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</si>
  <si>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</si>
  <si>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</si>
  <si>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</si>
  <si>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</si>
  <si>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</si>
  <si>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</si>
  <si>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</si>
  <si>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</si>
  <si>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</si>
  <si>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</si>
  <si>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</si>
  <si>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</si>
  <si>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</si>
  <si>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</si>
  <si>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</si>
  <si>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</si>
  <si>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</si>
  <si>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</si>
  <si>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</si>
  <si>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</si>
  <si>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</si>
  <si>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</si>
  <si>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</si>
  <si>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</si>
  <si>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</si>
  <si>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</si>
  <si>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</si>
  <si>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</si>
  <si>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</si>
  <si>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</si>
  <si>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</si>
  <si>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</si>
  <si>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</si>
  <si>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</si>
  <si>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</si>
  <si>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</si>
  <si>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</si>
  <si>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</si>
  <si>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</si>
  <si>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</si>
  <si>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</si>
  <si>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</si>
  <si>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</si>
  <si>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</si>
  <si>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</si>
  <si>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</si>
  <si>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</si>
  <si>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</si>
  <si>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</si>
  <si>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</si>
  <si>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</si>
  <si>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</si>
  <si>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</si>
  <si>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</si>
  <si>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</si>
  <si>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</si>
  <si>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</si>
  <si>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</si>
  <si>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</si>
  <si>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</si>
  <si>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</si>
  <si>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</si>
  <si>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</si>
  <si>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</si>
  <si>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</si>
  <si>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</si>
  <si>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</si>
  <si>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</si>
  <si>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</si>
  <si>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</si>
  <si>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</si>
  <si>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</si>
  <si>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</si>
  <si>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</si>
  <si>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</si>
  <si>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</si>
  <si>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</si>
  <si>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</si>
  <si>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</si>
  <si>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</si>
  <si>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</si>
  <si>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</si>
  <si>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</si>
  <si>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</si>
  <si>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</si>
  <si>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</si>
  <si>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</si>
  <si>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</si>
  <si>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</si>
  <si>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</si>
  <si>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</si>
  <si>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</si>
  <si>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</si>
  <si>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</si>
  <si>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</si>
  <si>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</si>
  <si>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</si>
  <si>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</si>
  <si>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</si>
  <si>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</si>
  <si>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</si>
  <si>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</si>
  <si>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</si>
  <si>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</si>
  <si>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</si>
  <si>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</si>
  <si>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</si>
  <si>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</si>
  <si>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</si>
  <si>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</si>
  <si>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</si>
  <si>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</si>
  <si>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</si>
  <si>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</si>
  <si>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</si>
  <si>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</si>
  <si>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</si>
  <si>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</si>
  <si>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</si>
  <si>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</si>
  <si>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</si>
  <si>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</si>
  <si>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</si>
  <si>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</si>
  <si>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</si>
  <si>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</si>
  <si>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</si>
  <si>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</si>
  <si>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</si>
  <si>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</si>
  <si>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</si>
  <si>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</si>
  <si>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</si>
  <si>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</si>
  <si>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</si>
  <si>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</si>
  <si>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</si>
  <si>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</si>
  <si>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</si>
  <si>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</si>
  <si>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</si>
  <si>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</si>
  <si>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</si>
  <si>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</si>
  <si>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</si>
  <si>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</si>
  <si>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</si>
  <si>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</si>
  <si>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</si>
  <si>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</si>
  <si>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</si>
  <si>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</si>
  <si>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</si>
  <si>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</si>
  <si>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</si>
  <si>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</si>
  <si>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</si>
  <si>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</si>
  <si>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</si>
  <si>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</si>
  <si>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</si>
  <si>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</si>
  <si>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</si>
  <si>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</si>
  <si>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</si>
  <si>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</si>
  <si>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</si>
  <si>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</si>
  <si>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</si>
  <si>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</si>
  <si>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</si>
  <si>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</si>
  <si>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</si>
  <si>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</si>
  <si>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</si>
  <si>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</si>
  <si>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</si>
  <si>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</si>
  <si>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</si>
  <si>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</si>
  <si>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</si>
  <si>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</si>
  <si>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</si>
  <si>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</si>
  <si>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</si>
  <si>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</si>
  <si>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</si>
  <si>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</si>
  <si>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</si>
  <si>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</si>
  <si>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</si>
  <si>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</si>
  <si>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</si>
  <si>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</si>
  <si>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</si>
  <si>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</si>
  <si>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</si>
  <si>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</si>
  <si>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</si>
  <si>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</si>
  <si>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</si>
  <si>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</si>
  <si>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</si>
  <si>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</si>
  <si>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</si>
  <si>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</si>
  <si>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</si>
  <si>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</si>
  <si>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</si>
  <si>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</si>
  <si>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</si>
  <si>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</si>
  <si>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</si>
  <si>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</si>
  <si>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</si>
  <si>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</si>
  <si>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</si>
  <si>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</si>
  <si>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</si>
  <si>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</si>
  <si>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</si>
  <si>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</si>
  <si>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</si>
  <si>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</si>
  <si>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</si>
  <si>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</si>
  <si>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</si>
  <si>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</si>
  <si>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</si>
  <si>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</si>
  <si>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</si>
  <si>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</si>
  <si>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</si>
  <si>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</si>
  <si>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</si>
  <si>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</si>
  <si>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</si>
  <si>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</si>
  <si>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</si>
  <si>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</si>
  <si>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</si>
  <si>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</si>
  <si>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</si>
  <si>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</si>
  <si>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</si>
  <si>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</si>
  <si>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</si>
  <si>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</si>
  <si>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</si>
  <si>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</si>
  <si>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</si>
  <si>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</si>
  <si>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</si>
  <si>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</si>
  <si>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</si>
  <si>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</si>
  <si>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</si>
  <si>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</si>
  <si>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</si>
  <si>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</si>
  <si>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</si>
  <si>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</si>
  <si>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</si>
  <si>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</si>
  <si>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</si>
  <si>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</si>
  <si>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</si>
  <si>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</si>
  <si>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</si>
  <si>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</si>
  <si>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</si>
  <si>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</si>
  <si>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</si>
  <si>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</si>
  <si>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</si>
  <si>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</si>
  <si>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</si>
  <si>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</si>
  <si>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</si>
  <si>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</si>
  <si>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</si>
  <si>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</si>
  <si>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</si>
  <si>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</si>
  <si>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</si>
  <si>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</si>
  <si>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</si>
  <si>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</si>
  <si>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</si>
  <si>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</si>
  <si>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</si>
  <si>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</si>
  <si>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</si>
  <si>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</si>
  <si>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</si>
  <si>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</si>
  <si>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</si>
  <si>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</si>
  <si>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</si>
  <si>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</si>
  <si>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</si>
  <si>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</si>
  <si>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</si>
  <si>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</si>
  <si>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</si>
  <si>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</si>
  <si>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</si>
  <si>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</si>
  <si>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</si>
  <si>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</si>
  <si>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</si>
  <si>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</si>
  <si>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</si>
  <si>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</si>
  <si>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</si>
  <si>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</si>
  <si>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</si>
  <si>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</si>
  <si>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</si>
  <si>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</si>
  <si>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</si>
  <si>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</si>
  <si>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</si>
  <si>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</si>
  <si>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</si>
  <si>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</si>
  <si>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</si>
  <si>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</si>
  <si>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</si>
  <si>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</si>
  <si>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</si>
  <si>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</si>
  <si>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</si>
  <si>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</si>
  <si>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</si>
  <si>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</si>
  <si>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</si>
  <si>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</si>
  <si>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</si>
  <si>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</si>
  <si>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</si>
  <si>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</si>
  <si>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</si>
  <si>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</si>
  <si>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</si>
  <si>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</si>
  <si>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</si>
  <si>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</si>
  <si>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</si>
  <si>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</si>
  <si>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</si>
  <si>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</si>
  <si>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</si>
  <si>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</si>
  <si>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</si>
  <si>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</si>
  <si>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</si>
  <si>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</si>
  <si>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</si>
  <si>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</si>
  <si>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</si>
  <si>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</si>
  <si>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</si>
  <si>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</si>
  <si>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</si>
  <si>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</si>
  <si>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</si>
  <si>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</si>
  <si>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</si>
  <si>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</si>
  <si>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</si>
  <si>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</si>
  <si>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</si>
  <si>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</si>
  <si>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</si>
  <si>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</si>
  <si>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</si>
  <si>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</si>
  <si>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</si>
  <si>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</si>
  <si>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</si>
  <si>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</si>
  <si>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</si>
  <si>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</si>
  <si>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</si>
  <si>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</si>
  <si>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</si>
  <si>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</si>
  <si>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</si>
  <si>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</si>
  <si>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</si>
  <si>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</si>
  <si>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</si>
  <si>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</si>
  <si>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</si>
  <si>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</si>
  <si>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</si>
  <si>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</si>
  <si>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</si>
  <si>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</si>
  <si>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</si>
  <si>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</si>
  <si>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</si>
  <si>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</si>
  <si>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</si>
  <si>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</si>
  <si>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</si>
  <si>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</si>
  <si>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</si>
  <si>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</si>
  <si>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</si>
  <si>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</si>
  <si>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</si>
  <si>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</si>
  <si>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</si>
  <si>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</si>
  <si>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</si>
  <si>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</si>
  <si>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</si>
  <si>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</si>
  <si>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</si>
  <si>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</si>
  <si>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</si>
  <si>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</si>
  <si>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</si>
  <si>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</si>
  <si>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</si>
  <si>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</si>
  <si>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</si>
  <si>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</si>
  <si>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</si>
  <si>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</si>
  <si>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</si>
  <si>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</si>
  <si>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</si>
  <si>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</si>
  <si>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</si>
  <si>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</si>
  <si>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</si>
  <si>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</si>
  <si>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</si>
  <si>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</si>
  <si>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</si>
  <si>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</si>
  <si>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</si>
  <si>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</si>
  <si>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</si>
  <si>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</si>
  <si>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</si>
  <si>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</si>
  <si>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</si>
  <si>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</si>
  <si>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</si>
  <si>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</si>
  <si>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</si>
  <si>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</si>
  <si>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</si>
  <si>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</si>
  <si>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</si>
  <si>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</si>
  <si>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</si>
  <si>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</si>
  <si>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</si>
  <si>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</si>
  <si>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</si>
  <si>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</si>
  <si>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</si>
  <si>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</si>
  <si>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</si>
  <si>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</si>
  <si>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</si>
  <si>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</si>
  <si>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</si>
  <si>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</si>
  <si>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</si>
  <si>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</si>
  <si>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</si>
  <si>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</si>
  <si>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</si>
  <si>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</si>
  <si>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</si>
  <si>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</si>
  <si>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</si>
  <si>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</si>
  <si>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</si>
  <si>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</si>
  <si>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</si>
  <si>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</si>
  <si>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</si>
  <si>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</si>
  <si>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</si>
  <si>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</si>
  <si>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</si>
  <si>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</si>
  <si>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</si>
  <si>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</si>
  <si>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</si>
  <si>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</si>
  <si>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</si>
  <si>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</si>
  <si>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</si>
  <si>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</si>
  <si>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</si>
  <si>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</si>
  <si>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</si>
  <si>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</si>
  <si>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</si>
  <si>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</si>
  <si>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</si>
  <si>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</si>
  <si>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</si>
  <si>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</si>
  <si>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</si>
  <si>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</si>
  <si>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</si>
  <si>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</si>
  <si>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</si>
  <si>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</si>
  <si>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</si>
  <si>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</si>
  <si>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</si>
  <si>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</si>
  <si>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</si>
  <si>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</si>
  <si>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</si>
  <si>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</si>
  <si>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</si>
  <si>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</si>
  <si>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</si>
  <si>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</si>
  <si>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</si>
  <si>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</si>
  <si>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</si>
  <si>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</si>
  <si>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</si>
  <si>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</si>
  <si>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</si>
  <si>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</si>
  <si>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</si>
  <si>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</si>
  <si>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</si>
  <si>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</si>
  <si>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</si>
  <si>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</si>
  <si>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</si>
  <si>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</si>
  <si>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</si>
  <si>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</si>
  <si>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</si>
  <si>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</si>
  <si>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</si>
  <si>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</si>
  <si>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</si>
  <si>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</si>
  <si>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</si>
  <si>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</si>
  <si>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</si>
  <si>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</si>
  <si>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</si>
  <si>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</si>
  <si>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</si>
  <si>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</si>
  <si>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</si>
  <si>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</si>
  <si>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</si>
  <si>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</si>
  <si>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</si>
  <si>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</si>
  <si>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</si>
  <si>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</si>
  <si>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</si>
  <si>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</si>
  <si>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</si>
  <si>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</si>
  <si>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</si>
  <si>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</si>
  <si>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</si>
  <si>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</si>
  <si>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</si>
  <si>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</si>
  <si>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</si>
  <si>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</si>
  <si>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</si>
  <si>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</si>
  <si>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</si>
  <si>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</si>
  <si>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</si>
  <si>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</si>
  <si>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</si>
  <si>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</si>
  <si>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</si>
  <si>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</si>
  <si>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</si>
  <si>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</si>
  <si>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</si>
  <si>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</si>
  <si>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</si>
  <si>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</si>
  <si>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</si>
  <si>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</si>
  <si>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</si>
  <si>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</si>
  <si>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</si>
  <si>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</si>
  <si>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</si>
  <si>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</si>
  <si>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</si>
  <si>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</si>
  <si>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</si>
  <si>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</si>
  <si>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</si>
  <si>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</si>
  <si>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</si>
  <si>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</si>
  <si>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</si>
  <si>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</si>
  <si>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</si>
  <si>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</si>
  <si>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</si>
  <si>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</si>
  <si>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</si>
  <si>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</si>
  <si>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</si>
  <si>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</si>
  <si>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</si>
  <si>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</si>
  <si>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</si>
  <si>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</si>
  <si>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</si>
  <si>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</si>
  <si>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</si>
  <si>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</si>
  <si>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</si>
  <si>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</si>
  <si>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</si>
  <si>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</si>
  <si>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</si>
  <si>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</si>
  <si>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</si>
  <si>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</si>
  <si>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</si>
  <si>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</si>
  <si>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</si>
  <si>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</si>
  <si>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</si>
  <si>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</si>
  <si>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</si>
  <si>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</si>
  <si>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</si>
  <si>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</si>
  <si>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</si>
  <si>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</si>
  <si>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</si>
  <si>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</si>
  <si>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</si>
  <si>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</si>
  <si>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</si>
  <si>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</si>
  <si>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</si>
  <si>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</si>
  <si>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</si>
  <si>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</si>
  <si>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</si>
  <si>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</si>
  <si>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</si>
  <si>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</si>
  <si>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</si>
  <si>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</si>
  <si>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</si>
  <si>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</si>
  <si>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</si>
  <si>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</si>
  <si>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</si>
  <si>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</si>
  <si>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</si>
  <si>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</si>
  <si>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</si>
  <si>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</si>
  <si>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</si>
  <si>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</si>
  <si>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</si>
  <si>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</si>
  <si>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</si>
  <si>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</si>
  <si>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</si>
  <si>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</si>
  <si>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</si>
  <si>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</si>
  <si>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</si>
  <si>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</si>
  <si>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</si>
  <si>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</si>
  <si>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</si>
  <si>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</si>
  <si>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</si>
  <si>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</si>
  <si>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</si>
  <si>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</si>
  <si>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</si>
  <si>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</si>
  <si>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</si>
  <si>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</si>
  <si>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</si>
  <si>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</si>
  <si>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</si>
  <si>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</si>
  <si>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</si>
  <si>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</si>
  <si>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</si>
  <si>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</si>
  <si>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</si>
  <si>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</si>
  <si>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</si>
  <si>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</si>
  <si>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</si>
  <si>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</si>
  <si>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</si>
  <si>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</si>
  <si>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</si>
  <si>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</si>
  <si>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</si>
  <si>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</si>
  <si>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</si>
  <si>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</si>
  <si>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</si>
  <si>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</si>
  <si>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</si>
  <si>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</si>
  <si>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</si>
  <si>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</si>
  <si>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</si>
  <si>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</si>
  <si>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</si>
  <si>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</si>
  <si>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</si>
  <si>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</si>
  <si>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</si>
  <si>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</si>
  <si>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</si>
  <si>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</si>
  <si>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</si>
  <si>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</si>
  <si>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</si>
  <si>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</si>
  <si>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</si>
  <si>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</si>
  <si>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</si>
  <si>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</si>
  <si>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</si>
  <si>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</si>
  <si>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</si>
  <si>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</si>
  <si>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</si>
  <si>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</si>
  <si>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</si>
  <si>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</si>
  <si>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</si>
  <si>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</si>
  <si>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</si>
  <si>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</si>
  <si>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</si>
  <si>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</si>
  <si>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</si>
  <si>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</si>
  <si>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</si>
  <si>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</si>
  <si>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</si>
  <si>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</si>
  <si>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</si>
  <si>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</si>
  <si>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</si>
  <si>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</si>
  <si>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</si>
  <si>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</si>
  <si>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</si>
  <si>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</si>
  <si>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</si>
  <si>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</si>
  <si>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</si>
  <si>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</si>
  <si>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</si>
  <si>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</si>
  <si>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</si>
  <si>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</si>
  <si>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</si>
  <si>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</si>
  <si>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</si>
  <si>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</si>
  <si>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</si>
  <si>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</si>
  <si>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</si>
  <si>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</si>
  <si>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</si>
  <si>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</si>
  <si>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</si>
  <si>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</si>
  <si>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</si>
  <si>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</si>
  <si>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</si>
  <si>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</si>
  <si>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</si>
  <si>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</si>
  <si>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</si>
  <si>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</si>
  <si>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</si>
  <si>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</si>
  <si>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</si>
  <si>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</si>
  <si>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</si>
  <si>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</si>
  <si>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</si>
  <si>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</si>
  <si>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</si>
  <si>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</si>
  <si>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</si>
  <si>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</si>
  <si>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</si>
  <si>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</si>
  <si>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</si>
  <si>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</si>
  <si>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</si>
  <si>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</si>
  <si>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</si>
  <si>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</si>
  <si>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</si>
  <si>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</si>
  <si>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</si>
  <si>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</si>
  <si>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</si>
  <si>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</si>
  <si>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</si>
  <si>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</si>
  <si>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</si>
  <si>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</si>
  <si>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</si>
  <si>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</si>
  <si>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</si>
  <si>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</si>
  <si>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</si>
  <si>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</si>
  <si>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</si>
  <si>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</si>
  <si>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</si>
  <si>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</si>
  <si>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</si>
  <si>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</si>
  <si>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</si>
  <si>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</si>
  <si>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</si>
  <si>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</si>
  <si>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</si>
  <si>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</si>
  <si>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</si>
  <si>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</si>
  <si>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</si>
  <si>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</si>
  <si>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</si>
  <si>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</si>
  <si>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</si>
  <si>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</si>
  <si>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</si>
  <si>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</si>
  <si>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</si>
  <si>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</si>
  <si>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</si>
  <si>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</si>
  <si>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</si>
  <si>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</si>
  <si>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</si>
  <si>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</si>
  <si>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</si>
  <si>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</si>
  <si>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</si>
  <si>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</si>
  <si>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</si>
  <si>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</si>
  <si>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</si>
  <si>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</si>
  <si>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</si>
  <si>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</si>
  <si>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</si>
  <si>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</si>
  <si>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</si>
  <si>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</si>
  <si>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</si>
  <si>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</si>
  <si>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</si>
  <si>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</si>
  <si>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</si>
  <si>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</si>
  <si>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</si>
  <si>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</si>
  <si>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</si>
  <si>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</si>
  <si>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</si>
  <si>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</si>
  <si>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</si>
  <si>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</si>
  <si>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</si>
  <si>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</si>
  <si>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</si>
  <si>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</si>
  <si>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</si>
  <si>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</si>
  <si>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</si>
  <si>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</si>
  <si>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</si>
  <si>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</si>
  <si>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</si>
  <si>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</si>
  <si>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</si>
  <si>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</si>
  <si>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</si>
  <si>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</si>
  <si>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</si>
  <si>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</si>
  <si>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</si>
  <si>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</si>
  <si>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</si>
  <si>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</si>
  <si>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</si>
  <si>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</si>
  <si>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</si>
  <si>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</si>
  <si>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</si>
  <si>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</si>
  <si>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</si>
  <si>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</si>
  <si>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</si>
  <si>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</si>
  <si>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</si>
  <si>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</si>
  <si>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</si>
  <si>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</si>
  <si>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</si>
  <si>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</si>
  <si>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</si>
  <si>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</si>
  <si>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</si>
  <si>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</si>
  <si>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</si>
  <si>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</si>
  <si>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</si>
  <si>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</si>
  <si>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</si>
  <si>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</si>
  <si>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</si>
  <si>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</si>
  <si>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</si>
  <si>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</si>
  <si>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</si>
  <si>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</si>
  <si>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</si>
  <si>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</si>
  <si>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</si>
  <si>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</si>
  <si>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</si>
  <si>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</si>
  <si>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</si>
  <si>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</si>
  <si>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</si>
  <si>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</si>
  <si>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</si>
  <si>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</si>
  <si>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</si>
  <si>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</si>
  <si>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</si>
  <si>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</si>
  <si>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</si>
  <si>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</si>
  <si>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</si>
  <si>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</si>
  <si>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</si>
  <si>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</si>
  <si>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</si>
  <si>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</si>
  <si>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</si>
  <si>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</si>
  <si>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</si>
  <si>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</si>
  <si>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</si>
  <si>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</si>
  <si>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</si>
  <si>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</si>
  <si>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</si>
  <si>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</si>
  <si>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</si>
  <si>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</si>
  <si>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</si>
  <si>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</si>
  <si>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</si>
  <si>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</si>
  <si>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</si>
  <si>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</si>
  <si>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</si>
  <si>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</si>
  <si>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</si>
  <si>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</si>
  <si>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</si>
  <si>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</si>
  <si>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</si>
  <si>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</si>
  <si>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</si>
  <si>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</si>
  <si>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</si>
  <si>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</si>
  <si>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</si>
  <si>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</si>
  <si>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</si>
  <si>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</si>
  <si>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</si>
  <si>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</si>
  <si>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</si>
  <si>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</si>
  <si>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</si>
  <si>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</si>
  <si>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</si>
  <si>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</si>
  <si>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</si>
  <si>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</si>
  <si>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</si>
  <si>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</si>
  <si>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</si>
  <si>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</si>
  <si>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</si>
  <si>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</si>
  <si>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</si>
  <si>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</si>
  <si>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</si>
  <si>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</si>
  <si>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</si>
  <si>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</si>
  <si>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</si>
  <si>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</si>
  <si>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</si>
  <si>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</si>
  <si>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</si>
  <si>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</si>
  <si>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</si>
  <si>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</si>
  <si>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</si>
  <si>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</si>
  <si>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</si>
  <si>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</si>
  <si>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</si>
  <si>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</si>
  <si>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</si>
  <si>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</si>
  <si>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</si>
  <si>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</si>
  <si>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</si>
  <si>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</si>
  <si>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</si>
  <si>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</si>
  <si>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</si>
  <si>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</si>
  <si>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</si>
  <si>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</si>
  <si>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</si>
  <si>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</si>
  <si>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</si>
  <si>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</si>
  <si>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</si>
  <si>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</si>
  <si>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</si>
  <si>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</si>
  <si>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</si>
  <si>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</si>
  <si>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</si>
  <si>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</si>
  <si>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</si>
  <si>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</si>
  <si>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</si>
  <si>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</si>
  <si>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</si>
  <si>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</si>
  <si>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</si>
  <si>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</si>
  <si>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</si>
  <si>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</si>
  <si>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</si>
  <si>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</si>
  <si>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</si>
  <si>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</si>
  <si>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</si>
  <si>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</si>
  <si>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</si>
  <si>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</si>
  <si>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</si>
  <si>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</si>
  <si>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</si>
  <si>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</si>
  <si>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</si>
  <si>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</si>
  <si>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</si>
  <si>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</si>
  <si>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</si>
  <si>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</si>
  <si>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</si>
  <si>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</si>
  <si>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</si>
  <si>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</si>
  <si>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</si>
  <si>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</si>
  <si>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</si>
  <si>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</si>
  <si>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</si>
  <si>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</si>
  <si>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</si>
  <si>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</si>
  <si>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</si>
  <si>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</si>
  <si>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</si>
  <si>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</si>
  <si>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</si>
  <si>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</si>
  <si>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</si>
  <si>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</si>
  <si>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</si>
  <si>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</si>
  <si>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</si>
  <si>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</si>
  <si>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</si>
  <si>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</si>
  <si>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</si>
  <si>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</si>
  <si>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</si>
  <si>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</si>
  <si>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</si>
  <si>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</si>
  <si>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</si>
  <si>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</si>
  <si>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</si>
  <si>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</si>
  <si>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</si>
  <si>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</si>
  <si>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</si>
  <si>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</si>
  <si>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</si>
  <si>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</si>
  <si>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</si>
  <si>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</si>
  <si>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</si>
  <si>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</si>
  <si>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</si>
  <si>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</si>
  <si>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</si>
  <si>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</si>
  <si>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</si>
  <si>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</si>
  <si>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</si>
  <si>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</si>
  <si>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</si>
  <si>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</si>
  <si>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</si>
  <si>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</si>
  <si>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</si>
  <si>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</si>
  <si>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</si>
  <si>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</si>
  <si>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</si>
  <si>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</si>
  <si>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</si>
  <si>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</si>
  <si>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</si>
  <si>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</si>
  <si>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</si>
  <si>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</si>
  <si>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</si>
  <si>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</si>
  <si>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</si>
  <si>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</si>
  <si>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</si>
  <si>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</si>
  <si>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</si>
  <si>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</si>
  <si>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</si>
  <si>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</si>
  <si>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</si>
  <si>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</si>
  <si>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</si>
  <si>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</si>
  <si>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</si>
  <si>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</si>
  <si>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</si>
  <si>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</si>
  <si>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</si>
  <si>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</si>
  <si>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</si>
  <si>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</si>
  <si>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</si>
  <si>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</si>
  <si>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</si>
  <si>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</si>
  <si>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</si>
  <si>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</si>
  <si>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</si>
  <si>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</si>
  <si>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</si>
  <si>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</si>
  <si>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</si>
  <si>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</si>
  <si>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</si>
  <si>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</si>
  <si>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</si>
  <si>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</si>
  <si>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</si>
  <si>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</si>
  <si>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</si>
  <si>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</si>
  <si>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</si>
  <si>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</si>
  <si>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</si>
  <si>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</si>
  <si>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</si>
  <si>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</si>
  <si>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</si>
  <si>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</si>
  <si>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</si>
  <si>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</si>
  <si>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</si>
  <si>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</si>
  <si>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</si>
  <si>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</si>
  <si>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</si>
  <si>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</si>
  <si>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</si>
  <si>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</si>
  <si>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</si>
  <si>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</si>
  <si>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</si>
  <si>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</si>
  <si>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</si>
  <si>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</si>
  <si>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</si>
  <si>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</si>
  <si>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</si>
  <si>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</si>
  <si>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</si>
  <si>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</si>
  <si>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</si>
  <si>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</si>
  <si>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</si>
  <si>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</si>
  <si>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</si>
  <si>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</si>
  <si>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</si>
  <si>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</si>
  <si>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</si>
  <si>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</si>
  <si>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</si>
  <si>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</si>
  <si>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</si>
  <si>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</si>
  <si>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</si>
  <si>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</si>
  <si>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</si>
  <si>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</si>
  <si>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</si>
  <si>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</si>
  <si>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</si>
  <si>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</si>
  <si>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</si>
  <si>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</si>
  <si>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</si>
  <si>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</si>
  <si>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</si>
  <si>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</si>
  <si>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</si>
  <si>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</si>
  <si>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</si>
  <si>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</si>
  <si>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</si>
  <si>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</si>
  <si>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</si>
  <si>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</si>
  <si>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</si>
  <si>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</si>
  <si>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</si>
  <si>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</si>
  <si>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</si>
  <si>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</si>
  <si>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</si>
  <si>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</si>
  <si>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</si>
  <si>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</si>
  <si>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</si>
  <si>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</si>
  <si>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</si>
  <si>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</si>
  <si>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</si>
  <si>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</si>
  <si>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</si>
  <si>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</si>
  <si>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</si>
  <si>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</si>
  <si>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</si>
  <si>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</si>
  <si>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</si>
  <si>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</si>
  <si>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</si>
  <si>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</si>
  <si>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</si>
  <si>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</si>
  <si>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</si>
  <si>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</si>
  <si>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</si>
  <si>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</si>
  <si>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</si>
  <si>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</si>
  <si>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</si>
  <si>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</si>
  <si>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</si>
  <si>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</si>
  <si>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</si>
  <si>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</si>
  <si>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</si>
  <si>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</si>
  <si>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</si>
  <si>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</si>
  <si>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</si>
  <si>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</si>
  <si>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</si>
  <si>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</si>
  <si>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</si>
  <si>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</si>
  <si>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</si>
  <si>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</si>
  <si>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</si>
  <si>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</si>
  <si>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</si>
  <si>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</si>
  <si>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</si>
  <si>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</si>
  <si>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</si>
  <si>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</si>
  <si>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</si>
  <si>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</si>
  <si>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</si>
  <si>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</si>
  <si>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</si>
  <si>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</si>
  <si>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</si>
  <si>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</si>
  <si>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</si>
  <si>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</si>
  <si>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</si>
  <si>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</si>
  <si>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</si>
  <si>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</si>
  <si>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</si>
  <si>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</si>
  <si>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</si>
  <si>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</si>
  <si>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</si>
  <si>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</si>
  <si>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</si>
  <si>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</si>
  <si>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</si>
  <si>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</si>
  <si>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</si>
  <si>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</si>
  <si>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</si>
  <si>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</si>
  <si>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</si>
  <si>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</si>
  <si>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</si>
  <si>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</si>
  <si>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</si>
  <si>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</si>
  <si>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</si>
  <si>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</si>
  <si>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</si>
  <si>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</si>
  <si>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</si>
  <si>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</si>
  <si>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</si>
  <si>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</si>
  <si>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</si>
  <si>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</si>
  <si>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</si>
  <si>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</si>
  <si>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</si>
  <si>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</si>
  <si>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</si>
  <si>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</si>
  <si>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</si>
  <si>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</si>
  <si>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</si>
  <si>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</si>
  <si>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</si>
  <si>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</si>
  <si>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</si>
  <si>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</si>
  <si>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</si>
  <si>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</si>
  <si>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</si>
  <si>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</si>
  <si>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</si>
  <si>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</si>
  <si>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</si>
  <si>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</si>
  <si>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</si>
  <si>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</si>
  <si>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</si>
  <si>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</si>
  <si>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</si>
  <si>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</si>
  <si>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</si>
  <si>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</si>
  <si>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</si>
  <si>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</si>
  <si>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</si>
  <si>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</si>
  <si>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</si>
  <si>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</si>
  <si>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</si>
  <si>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</si>
  <si>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</si>
  <si>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</si>
  <si>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</si>
  <si>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</si>
  <si>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</si>
  <si>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</si>
  <si>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</si>
  <si>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</si>
  <si>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</si>
  <si>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</si>
  <si>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</si>
  <si>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</si>
  <si>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</si>
  <si>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</si>
  <si>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</si>
  <si>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</si>
  <si>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</si>
  <si>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</si>
  <si>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</si>
  <si>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</si>
  <si>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</si>
  <si>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</si>
  <si>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</si>
  <si>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</si>
  <si>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</si>
  <si>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</si>
  <si>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</si>
  <si>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</si>
  <si>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</si>
  <si>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</si>
  <si>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</si>
  <si>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</si>
  <si>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</si>
  <si>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</si>
  <si>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</si>
  <si>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</si>
  <si>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</si>
  <si>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</si>
  <si>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</si>
  <si>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</si>
  <si>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</si>
  <si>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</si>
  <si>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</si>
  <si>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</si>
  <si>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</si>
  <si>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</si>
  <si>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</si>
  <si>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</si>
  <si>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</si>
  <si>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</si>
  <si>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</si>
  <si>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</si>
  <si>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</si>
  <si>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</si>
  <si>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</si>
  <si>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</si>
  <si>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</si>
  <si>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</si>
  <si>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</si>
  <si>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</si>
  <si>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</si>
  <si>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</si>
  <si>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</si>
  <si>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</si>
  <si>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</si>
  <si>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</si>
  <si>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</si>
  <si>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</si>
  <si>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</si>
  <si>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</si>
  <si>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</si>
  <si>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</si>
  <si>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</si>
  <si>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</si>
  <si>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</si>
  <si>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</si>
  <si>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</si>
  <si>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</si>
  <si>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</si>
  <si>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</si>
  <si>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</si>
  <si>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</si>
  <si>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</si>
  <si>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</si>
  <si>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</si>
  <si>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</si>
  <si>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</si>
  <si>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</si>
  <si>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</si>
  <si>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</si>
  <si>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</si>
  <si>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</si>
  <si>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</si>
  <si>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</si>
  <si>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</si>
  <si>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</si>
  <si>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</si>
  <si>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</si>
  <si>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</si>
  <si>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</si>
  <si>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</si>
  <si>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</si>
  <si>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</si>
  <si>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</si>
  <si>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</si>
  <si>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</si>
  <si>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</si>
  <si>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</si>
  <si>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</si>
  <si>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</si>
  <si>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</si>
  <si>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</si>
  <si>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</si>
  <si>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</si>
  <si>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</si>
  <si>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</si>
  <si>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</si>
  <si>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</si>
  <si>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</si>
  <si>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</si>
  <si>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</si>
  <si>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</si>
  <si>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</si>
  <si>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</si>
  <si>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</si>
  <si>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</si>
  <si>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</si>
  <si>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</si>
  <si>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</si>
  <si>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</si>
  <si>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</si>
  <si>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</si>
  <si>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</si>
  <si>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</si>
  <si>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</si>
  <si>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</si>
  <si>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</si>
  <si>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</si>
  <si>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</si>
  <si>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</si>
  <si>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</si>
  <si>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</si>
  <si>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</si>
  <si>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</si>
  <si>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</si>
  <si>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</si>
  <si>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</si>
  <si>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</si>
  <si>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</si>
  <si>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</si>
  <si>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</si>
  <si>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</si>
  <si>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</si>
  <si>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</si>
  <si>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</si>
  <si>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</si>
  <si>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</si>
  <si>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</si>
  <si>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</si>
  <si>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</si>
  <si>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</si>
  <si>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</si>
  <si>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</si>
  <si>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</si>
  <si>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</si>
  <si>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</si>
  <si>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</si>
  <si>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</si>
  <si>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</si>
  <si>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</si>
  <si>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</si>
  <si>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</si>
  <si>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</si>
  <si>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</si>
  <si>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</si>
  <si>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</si>
  <si>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</si>
  <si>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</si>
  <si>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</si>
  <si>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</si>
  <si>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</si>
  <si>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</si>
  <si>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</si>
  <si>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</si>
  <si>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</si>
  <si>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</si>
  <si>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</si>
  <si>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</si>
  <si>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</si>
  <si>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</si>
  <si>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</si>
  <si>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</si>
  <si>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</si>
  <si>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</si>
  <si>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</si>
  <si>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</si>
  <si>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</si>
  <si>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</si>
  <si>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</si>
  <si>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</si>
  <si>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</si>
  <si>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</si>
  <si>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</si>
  <si>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</si>
  <si>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</si>
  <si>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</si>
  <si>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</si>
  <si>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</si>
  <si>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</si>
  <si>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</si>
  <si>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</si>
  <si>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</si>
  <si>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</si>
  <si>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</si>
  <si>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</si>
  <si>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</si>
  <si>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</si>
  <si>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</si>
  <si>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</si>
  <si>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</si>
  <si>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</si>
  <si>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</si>
  <si>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</si>
  <si>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</si>
  <si>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</si>
  <si>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</si>
  <si>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</si>
  <si>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</si>
  <si>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</si>
  <si>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</si>
  <si>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</si>
  <si>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</si>
  <si>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</si>
  <si>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</si>
  <si>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</si>
  <si>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</si>
  <si>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</si>
  <si>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</si>
  <si>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</si>
  <si>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</si>
  <si>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</si>
  <si>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</si>
  <si>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</si>
  <si>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</si>
  <si>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</si>
  <si>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</si>
  <si>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</si>
  <si>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</si>
  <si>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</si>
  <si>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</si>
  <si>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</si>
  <si>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</si>
  <si>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</si>
  <si>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</si>
  <si>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</si>
  <si>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</si>
  <si>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</si>
  <si>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</si>
  <si>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</si>
  <si>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</si>
  <si>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</si>
  <si>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</si>
  <si>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</si>
  <si>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</si>
  <si>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</si>
  <si>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</si>
  <si>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</si>
  <si>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</si>
  <si>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</si>
  <si>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</si>
  <si>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</si>
  <si>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</si>
  <si>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</si>
  <si>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</si>
  <si>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</si>
  <si>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</si>
  <si>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</si>
  <si>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</si>
  <si>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</si>
  <si>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</si>
  <si>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</si>
  <si>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</si>
  <si>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</si>
  <si>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</si>
  <si>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</si>
  <si>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</si>
  <si>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</si>
  <si>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</si>
  <si>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</si>
  <si>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</si>
  <si>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</si>
  <si>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</si>
  <si>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</si>
  <si>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</si>
  <si>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</si>
  <si>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</si>
  <si>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</si>
  <si>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</si>
  <si>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</si>
  <si>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</si>
  <si>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</si>
  <si>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</si>
  <si>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</si>
  <si>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</si>
  <si>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</si>
  <si>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</si>
  <si>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</si>
  <si>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</si>
  <si>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</si>
  <si>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</si>
  <si>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</si>
  <si>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</si>
  <si>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</si>
  <si>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</si>
  <si>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</si>
  <si>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</si>
  <si>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</si>
  <si>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</si>
  <si>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</si>
  <si>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</si>
  <si>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</si>
  <si>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</si>
  <si>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</si>
  <si>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</si>
  <si>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</si>
  <si>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</si>
  <si>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</si>
  <si>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</si>
  <si>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</si>
  <si>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</si>
  <si>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</si>
  <si>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</si>
  <si>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</si>
  <si>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</si>
  <si>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</si>
  <si>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</si>
  <si>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</si>
  <si>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</si>
  <si>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</si>
  <si>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</si>
  <si>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</si>
  <si>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</si>
  <si>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</si>
  <si>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</si>
  <si>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</si>
  <si>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</si>
  <si>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</si>
  <si>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</si>
  <si>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</si>
  <si>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</si>
  <si>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</si>
  <si>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</si>
  <si>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</si>
  <si>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</si>
  <si>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</si>
  <si>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</si>
  <si>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</si>
  <si>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</si>
  <si>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</si>
  <si>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</si>
  <si>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</si>
  <si>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</si>
  <si>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</si>
  <si>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</si>
  <si>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</si>
  <si>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</si>
  <si>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</si>
  <si>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</si>
  <si>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</si>
  <si>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</si>
  <si>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</si>
  <si>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</si>
  <si>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</si>
  <si>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</si>
  <si>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</si>
  <si>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</si>
  <si>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</si>
  <si>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</si>
  <si>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</si>
  <si>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</si>
  <si>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</si>
  <si>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</si>
  <si>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</si>
  <si>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</si>
  <si>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</si>
  <si>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</si>
  <si>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</si>
  <si>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</si>
  <si>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</si>
  <si>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</si>
  <si>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</si>
  <si>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</si>
  <si>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</si>
  <si>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</si>
  <si>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</si>
  <si>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</si>
  <si>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</si>
  <si>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</si>
  <si>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</si>
  <si>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</si>
  <si>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</si>
  <si>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</si>
  <si>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</si>
  <si>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</si>
  <si>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</si>
  <si>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</si>
  <si>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</si>
  <si>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</si>
  <si>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</si>
  <si>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</si>
  <si>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</si>
  <si>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</si>
  <si>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</si>
  <si>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</si>
  <si>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</si>
  <si>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</si>
  <si>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</si>
  <si>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</si>
  <si>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</si>
  <si>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</si>
  <si>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</si>
  <si>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</si>
  <si>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</si>
  <si>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</si>
  <si>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</si>
  <si>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</si>
  <si>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</si>
  <si>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</si>
  <si>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</si>
  <si>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</si>
  <si>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</si>
  <si>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</si>
  <si>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</si>
  <si>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</si>
  <si>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</si>
  <si>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</si>
  <si>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</si>
  <si>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</si>
  <si>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</si>
  <si>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</si>
  <si>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</si>
  <si>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</si>
  <si>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</si>
  <si>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</si>
  <si>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</si>
  <si>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</si>
  <si>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</si>
  <si>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</si>
  <si>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</si>
  <si>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</si>
  <si>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</si>
  <si>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</si>
  <si>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</si>
  <si>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</si>
  <si>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</si>
  <si>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</si>
  <si>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</si>
  <si>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</si>
  <si>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</si>
  <si>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</si>
  <si>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</si>
  <si>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</si>
  <si>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</si>
  <si>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</si>
  <si>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</si>
  <si>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</si>
  <si>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</si>
  <si>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</si>
  <si>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</si>
  <si>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</si>
  <si>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</si>
  <si>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</si>
  <si>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</si>
  <si>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</si>
  <si>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</si>
  <si>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</si>
  <si>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</si>
  <si>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</si>
  <si>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</si>
  <si>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</si>
  <si>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</si>
  <si>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</si>
  <si>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</si>
  <si>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</si>
  <si>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</si>
  <si>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</si>
  <si>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</si>
  <si>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</si>
  <si>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</si>
  <si>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</si>
  <si>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</si>
  <si>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</si>
  <si>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</si>
  <si>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</si>
  <si>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</si>
  <si>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</si>
  <si>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</si>
  <si>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</si>
  <si>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</si>
  <si>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</si>
  <si>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</si>
  <si>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</si>
  <si>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</si>
  <si>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</si>
  <si>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</si>
  <si>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</si>
  <si>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</si>
  <si>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</si>
  <si>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</si>
  <si>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</si>
  <si>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</si>
  <si>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</si>
  <si>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</si>
  <si>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</si>
  <si>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</si>
  <si>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</si>
  <si>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</si>
  <si>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</si>
  <si>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</si>
  <si>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</si>
  <si>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</si>
  <si>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</si>
  <si>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</si>
  <si>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</si>
  <si>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</si>
  <si>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</si>
  <si>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</si>
  <si>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</si>
  <si>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</si>
  <si>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</si>
  <si>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</si>
  <si>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</si>
  <si>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</si>
  <si>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</si>
  <si>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</si>
  <si>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</si>
  <si>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</si>
  <si>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</si>
  <si>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</si>
  <si>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</si>
  <si>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</si>
  <si>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</si>
  <si>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</si>
  <si>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</si>
  <si>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</si>
  <si>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</si>
  <si>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</si>
  <si>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</si>
  <si>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</si>
  <si>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</si>
  <si>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</si>
  <si>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</si>
  <si>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</si>
  <si>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</si>
  <si>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</si>
  <si>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</si>
  <si>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</si>
  <si>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</si>
  <si>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</si>
  <si>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</si>
  <si>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</si>
  <si>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</si>
  <si>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</si>
  <si>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</si>
  <si>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</si>
  <si>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</si>
  <si>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</si>
  <si>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</si>
  <si>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</si>
  <si>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</si>
  <si>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</si>
  <si>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</si>
  <si>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</si>
  <si>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</si>
  <si>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</si>
  <si>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</si>
  <si>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</si>
  <si>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</si>
  <si>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</si>
  <si>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</si>
  <si>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</si>
  <si>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</si>
  <si>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</si>
  <si>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</si>
  <si>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</si>
  <si>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</si>
  <si>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</si>
  <si>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</si>
  <si>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</si>
  <si>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</si>
  <si>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</si>
  <si>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</si>
  <si>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</si>
  <si>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</si>
  <si>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</si>
  <si>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</si>
  <si>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</si>
  <si>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</si>
  <si>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</si>
  <si>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</si>
  <si>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</si>
  <si>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</si>
  <si>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</si>
  <si>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</si>
  <si>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</si>
  <si>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</si>
  <si>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</si>
  <si>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</si>
  <si>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</si>
  <si>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</si>
  <si>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</si>
  <si>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</si>
  <si>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</si>
  <si>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</si>
  <si>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</si>
  <si>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</si>
  <si>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</si>
  <si>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</si>
  <si>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</si>
  <si>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</si>
  <si>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</si>
  <si>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</si>
  <si>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</si>
  <si>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</si>
  <si>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</si>
  <si>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</si>
  <si>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</si>
  <si>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</si>
  <si>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</si>
  <si>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</si>
  <si>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</si>
  <si>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</si>
  <si>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</si>
  <si>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</si>
  <si>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</si>
  <si>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</si>
  <si>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</si>
  <si>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</si>
  <si>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</si>
  <si>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</si>
  <si>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</si>
  <si>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</si>
  <si>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</si>
  <si>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</si>
  <si>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</si>
  <si>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</si>
  <si>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</si>
  <si>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</si>
  <si>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</si>
  <si>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</si>
  <si>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</si>
  <si>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</si>
  <si>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</si>
  <si>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</si>
  <si>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</si>
  <si>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</si>
  <si>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</si>
  <si>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</si>
  <si>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</si>
  <si>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</si>
  <si>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</si>
  <si>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</si>
  <si>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</si>
  <si>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</si>
  <si>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</si>
  <si>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</si>
  <si>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</si>
  <si>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</si>
  <si>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</si>
  <si>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</si>
  <si>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</si>
  <si>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</si>
  <si>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</si>
  <si>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</si>
  <si>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</si>
  <si>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</si>
  <si>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</si>
  <si>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</si>
  <si>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</si>
  <si>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</si>
  <si>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</si>
  <si>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</si>
  <si>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</si>
  <si>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</si>
  <si>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</si>
  <si>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</si>
  <si>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</si>
  <si>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</si>
  <si>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</si>
  <si>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</si>
  <si>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</si>
  <si>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</si>
  <si>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</si>
  <si>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</si>
  <si>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</si>
  <si>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</si>
  <si>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</si>
  <si>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</si>
  <si>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</si>
  <si>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</si>
  <si>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</si>
  <si>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</si>
  <si>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</si>
  <si>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</si>
  <si>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</si>
  <si>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</si>
  <si>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</si>
  <si>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</si>
  <si>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</si>
  <si>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</si>
  <si>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</si>
  <si>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</si>
  <si>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</si>
  <si>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</si>
  <si>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</si>
  <si>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</si>
  <si>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</si>
  <si>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</si>
  <si>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</si>
  <si>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</si>
  <si>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</si>
  <si>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</si>
  <si>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</si>
  <si>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</si>
  <si>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</si>
  <si>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</si>
  <si>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</si>
  <si>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</si>
  <si>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</si>
  <si>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</si>
  <si>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</si>
  <si>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</si>
  <si>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</si>
  <si>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</si>
  <si>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</si>
  <si>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</si>
  <si>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</si>
  <si>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</si>
  <si>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</si>
  <si>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</si>
  <si>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</si>
  <si>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</si>
  <si>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</si>
  <si>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</si>
  <si>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</si>
  <si>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</si>
  <si>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</si>
  <si>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</si>
  <si>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</si>
  <si>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</si>
  <si>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</si>
  <si>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</si>
  <si>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</si>
  <si>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</si>
  <si>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</si>
  <si>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</si>
  <si>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</si>
  <si>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</si>
  <si>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</si>
  <si>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</si>
  <si>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</si>
  <si>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</si>
  <si>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</si>
  <si>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</si>
  <si>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</si>
  <si>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</si>
  <si>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</si>
  <si>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</si>
  <si>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</si>
  <si>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</si>
  <si>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</si>
  <si>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</si>
  <si>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</si>
  <si>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</si>
  <si>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</si>
  <si>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</si>
  <si>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</si>
  <si>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</si>
  <si>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</si>
  <si>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</si>
  <si>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</si>
  <si>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</si>
  <si>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</si>
  <si>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</si>
  <si>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</si>
  <si>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</si>
  <si>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</si>
  <si>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</si>
  <si>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</si>
  <si>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</si>
  <si>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</si>
  <si>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</si>
  <si>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</si>
  <si>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</si>
  <si>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</si>
  <si>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</si>
  <si>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</si>
  <si>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</si>
  <si>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</si>
  <si>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</si>
  <si>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</si>
  <si>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</si>
  <si>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</si>
  <si>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</si>
  <si>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</si>
  <si>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</si>
  <si>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</si>
  <si>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</si>
  <si>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</si>
  <si>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</si>
  <si>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</si>
  <si>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</si>
  <si>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</si>
  <si>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</si>
  <si>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</si>
  <si>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</si>
  <si>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</si>
  <si>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</si>
  <si>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</si>
  <si>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</si>
  <si>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</si>
  <si>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</si>
  <si>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</si>
  <si>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</si>
  <si>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</si>
  <si>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</si>
  <si>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</si>
  <si>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</si>
  <si>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</si>
  <si>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</si>
  <si>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</si>
  <si>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</si>
  <si>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</si>
  <si>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</si>
  <si>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</si>
  <si>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</si>
  <si>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</si>
  <si>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</si>
  <si>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</si>
  <si>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</si>
  <si>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</si>
  <si>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</si>
  <si>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</si>
  <si>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</si>
  <si>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</si>
  <si>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</si>
  <si>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</si>
  <si>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</si>
  <si>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</si>
  <si>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</si>
  <si>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</si>
  <si>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</si>
  <si>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</si>
  <si>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</si>
  <si>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</si>
  <si>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</si>
  <si>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</si>
  <si>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</si>
  <si>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</si>
  <si>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</si>
  <si>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</si>
  <si>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</si>
  <si>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</si>
  <si>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</si>
  <si>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</si>
  <si>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</si>
  <si>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</si>
  <si>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</si>
  <si>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</si>
  <si>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</si>
  <si>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</si>
  <si>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</si>
  <si>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</si>
  <si>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</si>
  <si>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</si>
  <si>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</si>
  <si>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</si>
  <si>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</si>
  <si>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</si>
  <si>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</si>
  <si>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</si>
  <si>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</si>
  <si>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</si>
  <si>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</si>
  <si>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</si>
  <si>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</si>
  <si>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</si>
  <si>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</si>
  <si>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</si>
  <si>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</si>
  <si>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</si>
  <si>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</si>
  <si>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</si>
  <si>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</si>
  <si>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</si>
  <si>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</si>
  <si>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</si>
  <si>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</si>
  <si>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</si>
  <si>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</si>
  <si>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</si>
  <si>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</si>
  <si>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</si>
  <si>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</si>
  <si>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</si>
  <si>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</si>
  <si>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</si>
  <si>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</si>
  <si>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</si>
  <si>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</si>
  <si>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</si>
  <si>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</si>
  <si>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</si>
  <si>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</si>
  <si>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</si>
  <si>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</si>
  <si>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</si>
  <si>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</si>
  <si>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</si>
  <si>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</si>
  <si>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</si>
  <si>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</si>
  <si>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</si>
  <si>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</si>
  <si>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</si>
  <si>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</si>
  <si>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</si>
  <si>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</si>
  <si>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</si>
  <si>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</si>
  <si>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</si>
  <si>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</si>
  <si>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</si>
  <si>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</si>
  <si>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</si>
  <si>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</si>
  <si>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</si>
  <si>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</si>
  <si>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</si>
  <si>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</si>
  <si>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</si>
  <si>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</si>
  <si>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</si>
  <si>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</si>
  <si>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</si>
  <si>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</si>
  <si>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</si>
  <si>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</si>
  <si>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</si>
  <si>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</si>
  <si>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</si>
  <si>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</si>
  <si>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</si>
  <si>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</si>
  <si>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</si>
  <si>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</si>
  <si>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</si>
  <si>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</si>
  <si>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</si>
  <si>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</si>
  <si>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</si>
  <si>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</si>
  <si>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</si>
  <si>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</si>
  <si>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</si>
  <si>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</si>
  <si>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</si>
  <si>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</si>
  <si>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</si>
  <si>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</si>
  <si>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</si>
  <si>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</si>
  <si>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</si>
  <si>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</si>
  <si>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</si>
  <si>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</si>
  <si>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</si>
  <si>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</si>
  <si>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</si>
  <si>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</si>
  <si>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</si>
  <si>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</si>
  <si>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</si>
  <si>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</si>
  <si>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</si>
  <si>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</si>
  <si>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</si>
  <si>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</si>
  <si>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</si>
  <si>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</si>
  <si>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</si>
  <si>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</si>
  <si>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</si>
  <si>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</si>
  <si>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</si>
  <si>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</si>
  <si>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</si>
  <si>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</si>
  <si>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</si>
  <si>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</si>
  <si>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</si>
  <si>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</si>
  <si>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</si>
  <si>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</si>
  <si>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</si>
  <si>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</si>
  <si>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</si>
  <si>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</si>
  <si>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</si>
  <si>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</si>
  <si>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</si>
  <si>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</si>
  <si>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</si>
  <si>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</si>
  <si>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</si>
  <si>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</si>
  <si>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</si>
  <si>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</si>
  <si>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</si>
  <si>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</si>
  <si>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</si>
  <si>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</si>
  <si>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</si>
  <si>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</si>
  <si>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</si>
  <si>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</si>
  <si>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</si>
  <si>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</si>
  <si>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</si>
  <si>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</si>
  <si>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</si>
  <si>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</si>
  <si>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</si>
  <si>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</si>
  <si>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</si>
  <si>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</si>
  <si>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</si>
  <si>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</si>
  <si>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</si>
  <si>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</si>
  <si>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</si>
  <si>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</si>
  <si>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</si>
  <si>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</si>
  <si>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</si>
  <si>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</si>
  <si>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</si>
  <si>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</si>
  <si>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</si>
  <si>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</si>
  <si>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</si>
  <si>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</si>
  <si>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</si>
  <si>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</si>
  <si>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</si>
  <si>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</si>
  <si>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</si>
  <si>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</si>
  <si>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</si>
  <si>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</si>
  <si>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</si>
  <si>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</si>
  <si>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</si>
  <si>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</si>
  <si>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</si>
  <si>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</si>
  <si>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</si>
  <si>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</si>
  <si>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</si>
  <si>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</si>
  <si>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</si>
  <si>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</si>
  <si>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</si>
  <si>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</si>
  <si>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</si>
  <si>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</si>
  <si>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</si>
  <si>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</si>
  <si>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</si>
  <si>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</si>
  <si>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</si>
  <si>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</si>
  <si>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</si>
  <si>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</si>
  <si>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</si>
  <si>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</si>
  <si>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</si>
  <si>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</si>
  <si>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</si>
  <si>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</si>
  <si>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</si>
  <si>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</si>
  <si>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</si>
  <si>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</si>
  <si>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</si>
  <si>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</si>
  <si>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</si>
  <si>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</si>
  <si>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</si>
  <si>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</si>
  <si>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</si>
  <si>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</si>
  <si>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</si>
  <si>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</si>
  <si>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</si>
  <si>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</si>
  <si>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</si>
  <si>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</si>
  <si>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</si>
  <si>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</si>
  <si>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</si>
  <si>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</si>
  <si>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</si>
  <si>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</si>
  <si>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</si>
  <si>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</si>
  <si>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</si>
  <si>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</si>
  <si>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</si>
  <si>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</si>
  <si>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</si>
  <si>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</si>
  <si>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</si>
  <si>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</si>
  <si>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</si>
  <si>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</si>
  <si>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</si>
  <si>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</si>
  <si>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</si>
  <si>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</si>
  <si>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</si>
  <si>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</si>
  <si>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</si>
  <si>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</si>
  <si>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</si>
  <si>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</si>
  <si>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</si>
  <si>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</si>
  <si>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</si>
  <si>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</si>
  <si>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</si>
  <si>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</si>
  <si>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</si>
  <si>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</si>
  <si>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</si>
  <si>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</si>
  <si>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</si>
  <si>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</si>
  <si>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</si>
  <si>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</si>
  <si>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</si>
  <si>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</si>
  <si>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</si>
  <si>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</si>
  <si>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</si>
  <si>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</si>
  <si>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</si>
  <si>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</si>
  <si>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</si>
  <si>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</si>
  <si>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</si>
  <si>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</si>
  <si>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</si>
  <si>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</si>
  <si>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</si>
  <si>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</si>
  <si>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</si>
  <si>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</si>
  <si>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</si>
  <si>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</si>
  <si>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</si>
  <si>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</si>
  <si>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</si>
  <si>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</si>
  <si>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</si>
  <si>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</si>
  <si>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</si>
  <si>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</si>
  <si>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</si>
  <si>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</si>
  <si>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</si>
  <si>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</si>
  <si>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</si>
  <si>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</si>
  <si>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</si>
  <si>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</si>
  <si>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</si>
  <si>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</si>
  <si>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</si>
  <si>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</si>
  <si>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</si>
  <si>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</si>
  <si>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</si>
  <si>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</si>
  <si>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</si>
  <si>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</si>
  <si>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</si>
  <si>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</si>
  <si>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</si>
  <si>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</si>
  <si>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</si>
  <si>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</si>
  <si>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</si>
  <si>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</si>
  <si>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</si>
  <si>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</si>
  <si>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</si>
  <si>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</si>
  <si>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</si>
  <si>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</si>
  <si>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</si>
  <si>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</si>
  <si>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</si>
  <si>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</si>
  <si>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</si>
  <si>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</si>
  <si>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</si>
  <si>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</si>
  <si>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</si>
  <si>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</si>
  <si>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</si>
  <si>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</si>
  <si>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</si>
  <si>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</si>
  <si>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</si>
  <si>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</si>
  <si>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</si>
  <si>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</si>
  <si>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</si>
  <si>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</si>
  <si>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</si>
  <si>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</si>
  <si>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</si>
  <si>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</si>
  <si>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</si>
  <si>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</si>
  <si>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</si>
  <si>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</si>
  <si>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</si>
  <si>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</si>
  <si>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</si>
  <si>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</si>
  <si>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</si>
  <si>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</si>
  <si>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</si>
  <si>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</si>
  <si>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</si>
  <si>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</si>
  <si>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</si>
  <si>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</si>
  <si>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</si>
  <si>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</si>
  <si>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</si>
  <si>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</si>
  <si>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</si>
  <si>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</si>
  <si>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</si>
  <si>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</si>
  <si>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</si>
  <si>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</si>
  <si>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</si>
  <si>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</si>
  <si>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</si>
  <si>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</si>
  <si>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</si>
  <si>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</si>
  <si>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</si>
  <si>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</si>
  <si>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</si>
  <si>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</si>
  <si>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</si>
  <si>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</si>
  <si>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</si>
  <si>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</si>
  <si>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</si>
  <si>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</si>
  <si>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</si>
  <si>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</si>
  <si>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</si>
  <si>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</si>
  <si>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</si>
  <si>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</si>
  <si>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</si>
  <si>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</si>
  <si>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</si>
  <si>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</si>
  <si>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</si>
  <si>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</si>
  <si>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</si>
  <si>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</si>
  <si>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</si>
  <si>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</si>
  <si>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</si>
  <si>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</si>
  <si>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</si>
  <si>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</si>
  <si>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</si>
  <si>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</si>
  <si>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</si>
  <si>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</si>
  <si>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</si>
  <si>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</si>
  <si>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</si>
  <si>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</si>
  <si>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</si>
  <si>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</si>
  <si>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</si>
  <si>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</si>
  <si>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</si>
  <si>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</si>
  <si>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</si>
  <si>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</si>
  <si>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</si>
  <si>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</si>
  <si>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</si>
  <si>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</si>
  <si>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</si>
  <si>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</si>
  <si>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</si>
  <si>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</si>
  <si>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</si>
  <si>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</si>
  <si>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</si>
  <si>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</si>
  <si>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</si>
  <si>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</si>
  <si>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</si>
  <si>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</si>
  <si>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</si>
  <si>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</si>
  <si>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</si>
  <si>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</si>
  <si>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</si>
  <si>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</si>
  <si>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</si>
  <si>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</si>
  <si>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</si>
  <si>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</si>
  <si>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</si>
  <si>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</si>
  <si>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</si>
  <si>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</si>
  <si>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</si>
  <si>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</si>
  <si>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</si>
  <si>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</si>
  <si>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</si>
  <si>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</si>
  <si>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</si>
  <si>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</si>
  <si>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</si>
  <si>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</si>
  <si>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</si>
  <si>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</si>
  <si>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</si>
  <si>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</si>
  <si>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</si>
  <si>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</si>
  <si>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</si>
  <si>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</si>
  <si>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</si>
  <si>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</si>
  <si>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</si>
  <si>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</si>
  <si>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</si>
  <si>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</si>
  <si>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</si>
  <si>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</si>
  <si>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</si>
  <si>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</si>
  <si>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</si>
  <si>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</si>
  <si>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</si>
  <si>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</si>
  <si>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</si>
  <si>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</si>
  <si>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</si>
  <si>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</si>
  <si>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</si>
  <si>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</si>
  <si>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</si>
  <si>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</si>
  <si>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</si>
  <si>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</si>
  <si>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</si>
  <si>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</si>
  <si>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</si>
  <si>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</si>
  <si>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</si>
  <si>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</si>
  <si>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</si>
  <si>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</si>
  <si>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</si>
  <si>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</si>
  <si>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</si>
  <si>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</si>
  <si>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</si>
  <si>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</si>
  <si>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</si>
  <si>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</si>
  <si>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</si>
  <si>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</si>
  <si>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</si>
  <si>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</si>
  <si>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</si>
  <si>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</si>
  <si>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</si>
  <si>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</si>
  <si>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</si>
  <si>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</si>
  <si>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</si>
  <si>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</si>
  <si>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</si>
  <si>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</si>
  <si>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</si>
  <si>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</si>
  <si>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</si>
  <si>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</si>
  <si>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</si>
  <si>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</si>
  <si>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</si>
  <si>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</si>
  <si>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</si>
  <si>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</si>
  <si>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</si>
  <si>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</si>
  <si>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</si>
  <si>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</si>
  <si>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</si>
  <si>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</si>
  <si>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</si>
  <si>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</si>
  <si>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</si>
  <si>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</si>
  <si>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</si>
  <si>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</si>
  <si>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</si>
  <si>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</si>
  <si>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</si>
  <si>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</si>
  <si>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</si>
  <si>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</si>
  <si>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</si>
  <si>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</si>
  <si>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</si>
  <si>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</si>
  <si>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</si>
  <si>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</si>
  <si>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</si>
  <si>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</si>
  <si>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</si>
  <si>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</si>
  <si>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</si>
  <si>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</si>
  <si>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</si>
  <si>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</si>
  <si>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</si>
  <si>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</si>
  <si>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</si>
  <si>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</si>
  <si>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</si>
  <si>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</si>
  <si>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</si>
  <si>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</si>
  <si>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</si>
  <si>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</si>
  <si>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</si>
  <si>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</si>
  <si>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</si>
  <si>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</si>
  <si>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</si>
  <si>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</si>
  <si>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</si>
  <si>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</si>
  <si>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</si>
  <si>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</si>
  <si>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</si>
  <si>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</si>
  <si>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</si>
  <si>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</si>
  <si>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</si>
  <si>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</si>
  <si>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</si>
  <si>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</si>
  <si>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</si>
  <si>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</si>
  <si>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</si>
  <si>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</si>
  <si>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</si>
  <si>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</si>
  <si>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</si>
  <si>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</si>
  <si>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</si>
  <si>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</si>
  <si>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</si>
  <si>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</si>
  <si>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</si>
  <si>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</si>
  <si>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</si>
  <si>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</si>
  <si>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</si>
  <si>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</si>
  <si>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</si>
  <si>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</si>
  <si>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</si>
  <si>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</si>
  <si>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</si>
  <si>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</si>
  <si>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</si>
  <si>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</si>
  <si>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</si>
  <si>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</si>
  <si>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</si>
  <si>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</si>
  <si>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</si>
  <si>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</si>
  <si>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</si>
  <si>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</si>
  <si>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</si>
  <si>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</si>
  <si>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</si>
  <si>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</si>
  <si>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</si>
  <si>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</si>
  <si>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</si>
  <si>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</si>
  <si>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</si>
  <si>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</si>
  <si>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</si>
  <si>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</si>
  <si>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</si>
  <si>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</si>
  <si>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</si>
  <si>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</si>
  <si>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</si>
  <si>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</si>
  <si>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</si>
  <si>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</si>
  <si>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</si>
  <si>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</si>
  <si>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</si>
  <si>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</si>
  <si>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</si>
  <si>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</si>
  <si>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</si>
  <si>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</si>
  <si>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</si>
  <si>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</si>
  <si>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</si>
  <si>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</si>
  <si>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</si>
  <si>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</si>
  <si>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</si>
  <si>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</si>
  <si>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</si>
  <si>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</si>
  <si>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</si>
  <si>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</si>
  <si>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</si>
  <si>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</si>
  <si>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</si>
  <si>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</si>
  <si>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</si>
  <si>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</si>
  <si>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</si>
  <si>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</si>
  <si>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</si>
  <si>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</si>
  <si>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</si>
  <si>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</si>
  <si>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</si>
  <si>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</si>
  <si>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</si>
  <si>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</si>
  <si>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</si>
  <si>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</si>
  <si>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</si>
  <si>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</si>
  <si>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</si>
  <si>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</si>
  <si>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</si>
  <si>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</si>
  <si>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</si>
  <si>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</si>
  <si>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</si>
  <si>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</si>
  <si>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</si>
  <si>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</si>
  <si>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</si>
  <si>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</si>
  <si>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</si>
  <si>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</si>
  <si>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</si>
  <si>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</si>
  <si>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</si>
  <si>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</si>
  <si>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</si>
  <si>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</si>
  <si>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</si>
  <si>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</si>
  <si>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</si>
  <si>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</si>
  <si>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</si>
  <si>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</si>
  <si>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</si>
  <si>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</si>
  <si>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</si>
  <si>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</si>
  <si>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</si>
  <si>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</si>
  <si>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</si>
  <si>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</si>
  <si>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</si>
  <si>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</si>
  <si>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</si>
  <si>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</si>
  <si>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</si>
  <si>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</si>
  <si>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</si>
  <si>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</si>
  <si>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</si>
  <si>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</si>
  <si>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</si>
  <si>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</si>
  <si>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</si>
  <si>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</si>
  <si>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</si>
  <si>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</si>
  <si>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</si>
  <si>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</si>
  <si>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</si>
  <si>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</si>
  <si>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</si>
  <si>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</si>
  <si>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</si>
  <si>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</si>
  <si>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</si>
  <si>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</si>
  <si>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</si>
  <si>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</si>
  <si>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</si>
  <si>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</si>
  <si>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</si>
  <si>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</si>
  <si>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</si>
  <si>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</si>
  <si>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</si>
  <si>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</si>
  <si>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</si>
  <si>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</si>
  <si>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</si>
  <si>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</si>
  <si>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</si>
  <si>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</si>
  <si>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</si>
  <si>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</si>
  <si>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</si>
  <si>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</si>
  <si>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</si>
  <si>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</si>
  <si>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</si>
  <si>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</si>
  <si>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</si>
  <si>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</si>
  <si>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</si>
  <si>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</si>
  <si>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</si>
  <si>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</si>
  <si>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</si>
  <si>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</si>
  <si>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</si>
  <si>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</si>
  <si>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</si>
  <si>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</si>
  <si>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</si>
  <si>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</si>
  <si>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</si>
  <si>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</si>
  <si>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</si>
  <si>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</si>
  <si>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</si>
  <si>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</si>
  <si>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</si>
  <si>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</si>
  <si>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</si>
  <si>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</si>
  <si>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</si>
  <si>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</si>
  <si>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</si>
  <si>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</si>
  <si>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</si>
  <si>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</si>
  <si>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</si>
  <si>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</si>
  <si>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</si>
  <si>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</si>
  <si>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</si>
  <si>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</si>
  <si>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</si>
  <si>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</si>
  <si>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</si>
  <si>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</si>
  <si>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</si>
  <si>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</si>
  <si>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</si>
  <si>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</si>
  <si>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</si>
  <si>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</si>
  <si>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</si>
  <si>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</si>
  <si>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</si>
  <si>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</si>
  <si>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</si>
  <si>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</si>
  <si>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</si>
  <si>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</si>
  <si>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</si>
  <si>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</si>
  <si>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</si>
  <si>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</si>
  <si>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</si>
  <si>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</si>
  <si>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</si>
  <si>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</si>
  <si>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</si>
  <si>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</si>
  <si>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</si>
  <si>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</si>
  <si>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</si>
  <si>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</si>
  <si>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</si>
  <si>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</si>
  <si>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</si>
  <si>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</si>
  <si>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</si>
  <si>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</si>
  <si>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</si>
  <si>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</si>
  <si>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</si>
  <si>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</si>
  <si>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</si>
  <si>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</si>
  <si>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</si>
  <si>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</si>
  <si>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</si>
  <si>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</si>
  <si>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</si>
  <si>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</si>
  <si>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</si>
  <si>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</si>
  <si>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</si>
  <si>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</si>
  <si>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</si>
  <si>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</si>
  <si>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</si>
  <si>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</si>
  <si>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</si>
  <si>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</si>
  <si>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</si>
  <si>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</si>
  <si>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</si>
  <si>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</si>
  <si>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</si>
  <si>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</si>
  <si>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</si>
  <si>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</si>
  <si>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</si>
  <si>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</si>
  <si>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</si>
  <si>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</si>
  <si>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</si>
  <si>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</si>
  <si>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</si>
  <si>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</si>
  <si>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</si>
  <si>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</si>
  <si>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</si>
  <si>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</si>
  <si>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</si>
  <si>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</si>
  <si>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</si>
  <si>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</si>
  <si>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</si>
  <si>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</si>
  <si>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</si>
  <si>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</si>
  <si>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</si>
  <si>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</si>
  <si>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</si>
  <si>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</si>
  <si>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</si>
  <si>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</si>
  <si>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</si>
  <si>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</si>
  <si>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</si>
  <si>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</si>
  <si>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</si>
  <si>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</si>
  <si>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</si>
  <si>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</si>
  <si>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</si>
  <si>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</si>
  <si>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</si>
  <si>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</si>
  <si>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</si>
  <si>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</si>
  <si>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</si>
  <si>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</si>
  <si>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</si>
  <si>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</si>
  <si>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</si>
  <si>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</si>
  <si>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</si>
  <si>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</si>
  <si>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</si>
  <si>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</si>
  <si>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</si>
  <si>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</si>
  <si>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</si>
  <si>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</si>
  <si>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</si>
  <si>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</si>
  <si>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</si>
  <si>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</si>
  <si>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</si>
  <si>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</si>
  <si>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</si>
  <si>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</si>
  <si>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</si>
  <si>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</si>
  <si>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</si>
  <si>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</si>
  <si>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</si>
  <si>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</si>
  <si>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</si>
  <si>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</si>
  <si>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</si>
  <si>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</si>
  <si>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</si>
  <si>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</si>
  <si>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</si>
  <si>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</si>
  <si>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</si>
  <si>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</si>
  <si>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</si>
  <si>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</si>
  <si>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</si>
  <si>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</si>
  <si>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</si>
  <si>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</si>
  <si>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</si>
  <si>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</si>
  <si>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</si>
  <si>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</si>
  <si>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</si>
  <si>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</si>
  <si>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</si>
  <si>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</si>
  <si>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</si>
  <si>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</si>
  <si>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</si>
  <si>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</si>
  <si>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</si>
  <si>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</si>
  <si>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</si>
  <si>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</si>
  <si>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</si>
  <si>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</si>
  <si>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</si>
  <si>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</si>
  <si>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</si>
  <si>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</si>
  <si>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</si>
  <si>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</si>
  <si>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</si>
  <si>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</si>
  <si>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</si>
  <si>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</si>
  <si>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</si>
  <si>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</si>
  <si>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</si>
  <si>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</si>
  <si>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</si>
  <si>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</si>
  <si>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</si>
  <si>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</si>
  <si>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</si>
  <si>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</si>
  <si>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</si>
  <si>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</si>
  <si>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</si>
  <si>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</si>
  <si>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</si>
  <si>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</si>
  <si>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</si>
  <si>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</si>
  <si>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</si>
  <si>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</si>
  <si>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</si>
  <si>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</si>
  <si>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</si>
  <si>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</si>
  <si>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</si>
  <si>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</si>
  <si>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</si>
  <si>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</si>
  <si>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</si>
  <si>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</si>
  <si>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</si>
  <si>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</si>
  <si>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</si>
  <si>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</si>
  <si>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</si>
  <si>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</si>
  <si>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</si>
  <si>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</si>
  <si>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</si>
  <si>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</si>
  <si>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</si>
  <si>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</si>
  <si>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</si>
  <si>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</si>
  <si>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</si>
  <si>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</si>
  <si>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</si>
  <si>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</si>
  <si>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</si>
  <si>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</si>
  <si>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</si>
  <si>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</si>
  <si>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</si>
  <si>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</si>
  <si>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</si>
  <si>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</si>
  <si>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</si>
  <si>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</si>
  <si>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</si>
  <si>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</si>
  <si>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</si>
  <si>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</si>
  <si>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</si>
  <si>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</si>
  <si>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</si>
  <si>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</si>
  <si>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</si>
  <si>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</si>
  <si>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</si>
  <si>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</si>
  <si>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</si>
  <si>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</si>
  <si>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</si>
  <si>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</si>
  <si>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</si>
  <si>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</si>
  <si>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</si>
  <si>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</si>
  <si>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</si>
  <si>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</si>
  <si>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</si>
  <si>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</si>
  <si>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</si>
  <si>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</si>
  <si>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</si>
  <si>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</si>
  <si>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</si>
  <si>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</si>
  <si>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</si>
  <si>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</si>
  <si>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</si>
  <si>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</si>
  <si>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</si>
  <si>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</si>
  <si>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</si>
  <si>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</si>
  <si>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</si>
  <si>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</si>
  <si>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</si>
  <si>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</si>
  <si>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</si>
  <si>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</si>
  <si>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</si>
  <si>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</si>
  <si>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</si>
  <si>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</si>
  <si>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</si>
  <si>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</si>
  <si>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</si>
  <si>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</si>
  <si>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</si>
  <si>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</si>
  <si>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</si>
  <si>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</si>
  <si>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</si>
  <si>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</si>
  <si>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</si>
  <si>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</si>
  <si>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</si>
  <si>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</si>
  <si>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</si>
  <si>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</si>
  <si>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</si>
  <si>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</si>
  <si>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</si>
  <si>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</si>
  <si>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</si>
  <si>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</si>
  <si>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</si>
  <si>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</si>
  <si>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</si>
  <si>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</si>
  <si>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</si>
  <si>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</si>
  <si>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</si>
  <si>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</si>
  <si>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</si>
  <si>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</si>
  <si>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</si>
  <si>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</si>
  <si>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</si>
  <si>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</si>
  <si>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</si>
  <si>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</si>
  <si>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</si>
  <si>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</si>
  <si>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</si>
  <si>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</si>
  <si>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</si>
  <si>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</si>
  <si>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</si>
  <si>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</si>
  <si>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</si>
  <si>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</si>
  <si>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</si>
  <si>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</si>
  <si>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</si>
  <si>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</si>
  <si>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</si>
  <si>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</si>
  <si>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</si>
  <si>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</si>
  <si>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</si>
  <si>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</si>
  <si>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</si>
  <si>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</si>
  <si>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</si>
  <si>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</si>
  <si>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</si>
  <si>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</si>
  <si>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</si>
  <si>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</si>
  <si>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</si>
  <si>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</si>
  <si>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</si>
  <si>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</si>
  <si>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</si>
  <si>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</si>
  <si>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</si>
  <si>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</si>
  <si>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</si>
  <si>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</si>
  <si>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</si>
  <si>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</si>
  <si>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</si>
  <si>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</si>
  <si>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</si>
  <si>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</si>
  <si>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</si>
  <si>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</si>
  <si>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</si>
  <si>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</si>
  <si>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</si>
  <si>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</si>
  <si>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</si>
  <si>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</si>
  <si>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</si>
  <si>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</si>
  <si>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</si>
  <si>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</si>
  <si>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</si>
  <si>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</si>
  <si>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</si>
  <si>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</si>
  <si>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</si>
  <si>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</si>
  <si>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</si>
  <si>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</si>
  <si>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</si>
  <si>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</si>
  <si>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</si>
  <si>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</si>
  <si>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</si>
  <si>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</si>
  <si>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</si>
  <si>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</si>
  <si>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</si>
  <si>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</si>
  <si>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</si>
  <si>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</si>
  <si>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</si>
  <si>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</si>
  <si>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</si>
  <si>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</si>
  <si>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</si>
  <si>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</si>
  <si>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</si>
  <si>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</si>
  <si>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</si>
  <si>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</si>
  <si>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</si>
  <si>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</si>
  <si>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</si>
  <si>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</si>
  <si>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</si>
  <si>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</si>
  <si>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</si>
  <si>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</si>
  <si>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</si>
  <si>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</si>
  <si>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</si>
  <si>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</si>
  <si>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</si>
  <si>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</si>
  <si>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</si>
  <si>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</si>
  <si>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</si>
  <si>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</si>
  <si>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</si>
  <si>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</si>
  <si>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</si>
  <si>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</si>
  <si>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</si>
  <si>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</si>
  <si>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</si>
  <si>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</si>
  <si>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</si>
  <si>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</si>
  <si>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</si>
  <si>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</si>
  <si>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</si>
  <si>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</si>
  <si>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</si>
  <si>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</si>
  <si>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</si>
  <si>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</si>
  <si>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</si>
  <si>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</si>
  <si>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</si>
  <si>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</si>
  <si>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</si>
  <si>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</si>
  <si>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</si>
  <si>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</si>
  <si>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</si>
  <si>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</si>
  <si>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</si>
  <si>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</si>
  <si>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</si>
  <si>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</si>
  <si>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</si>
  <si>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</si>
  <si>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</si>
  <si>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</si>
  <si>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</si>
  <si>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</si>
  <si>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</si>
  <si>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</si>
  <si>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</si>
  <si>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</si>
  <si>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</si>
  <si>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</si>
  <si>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</si>
  <si>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</si>
  <si>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</si>
  <si>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</si>
  <si>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</si>
  <si>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</si>
  <si>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</si>
  <si>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</si>
  <si>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</si>
  <si>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</si>
  <si>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</si>
  <si>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</si>
  <si>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</si>
  <si>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</si>
  <si>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</si>
  <si>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</si>
  <si>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</si>
  <si>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</si>
  <si>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</si>
  <si>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</si>
  <si>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</si>
  <si>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</si>
  <si>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</si>
  <si>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</si>
  <si>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</si>
  <si>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</si>
  <si>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</si>
  <si>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</si>
  <si>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</si>
  <si>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</si>
  <si>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</si>
  <si>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</si>
  <si>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</si>
  <si>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</si>
  <si>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</si>
  <si>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</si>
  <si>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</si>
  <si>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</si>
  <si>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</si>
  <si>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</si>
  <si>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</si>
  <si>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</si>
  <si>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</si>
  <si>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</si>
  <si>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</si>
  <si>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</si>
  <si>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</si>
  <si>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</si>
  <si>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</si>
  <si>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</si>
  <si>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</si>
  <si>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</si>
  <si>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</si>
  <si>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</si>
  <si>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</si>
  <si>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</si>
  <si>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</si>
  <si>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</si>
  <si>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</si>
  <si>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</si>
  <si>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</si>
  <si>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</si>
  <si>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</si>
  <si>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</si>
  <si>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</si>
  <si>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</si>
  <si>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</si>
  <si>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</si>
  <si>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</si>
  <si>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</si>
  <si>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</si>
  <si>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</si>
  <si>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</si>
  <si>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</si>
  <si>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</si>
  <si>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</si>
  <si>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</si>
  <si>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</si>
  <si>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</si>
  <si>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</si>
  <si>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</si>
  <si>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</si>
  <si>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</si>
  <si>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</si>
  <si>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</si>
  <si>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</si>
  <si>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</si>
  <si>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</si>
  <si>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</si>
  <si>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</si>
  <si>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</si>
  <si>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</si>
  <si>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</si>
  <si>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</si>
  <si>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</si>
  <si>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</si>
  <si>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</si>
  <si>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</si>
  <si>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</si>
  <si>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</si>
  <si>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</si>
  <si>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</si>
  <si>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</si>
  <si>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</si>
  <si>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</si>
  <si>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</si>
  <si>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</si>
  <si>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</si>
  <si>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</si>
  <si>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</si>
  <si>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</si>
  <si>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</si>
  <si>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</si>
  <si>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</si>
  <si>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</si>
  <si>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</si>
  <si>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</si>
  <si>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</si>
  <si>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</si>
  <si>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</si>
  <si>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</si>
  <si>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</si>
  <si>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</si>
  <si>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</si>
  <si>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</si>
  <si>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</si>
  <si>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</si>
  <si>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</si>
  <si>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</si>
  <si>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</si>
  <si>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</si>
  <si>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</si>
  <si>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</si>
  <si>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</si>
  <si>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</si>
  <si>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</si>
  <si>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</si>
  <si>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</si>
  <si>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</si>
  <si>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</si>
  <si>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</si>
  <si>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</si>
  <si>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</si>
  <si>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</si>
  <si>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</si>
  <si>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</si>
  <si>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</si>
  <si>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</si>
  <si>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</si>
  <si>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</si>
  <si>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</si>
  <si>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</si>
  <si>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</si>
  <si>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</si>
  <si>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</si>
  <si>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</si>
  <si>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</si>
  <si>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</si>
  <si>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</si>
  <si>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</si>
  <si>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</si>
  <si>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</si>
  <si>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</si>
  <si>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</si>
  <si>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</si>
  <si>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</si>
  <si>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</si>
  <si>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</si>
  <si>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</si>
  <si>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</si>
  <si>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</si>
  <si>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</si>
  <si>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</si>
  <si>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</si>
  <si>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</si>
  <si>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</si>
  <si>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</si>
  <si>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</si>
  <si>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</si>
  <si>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</si>
  <si>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</si>
  <si>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</si>
  <si>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</si>
  <si>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</si>
  <si>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</si>
  <si>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</si>
  <si>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</si>
  <si>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</si>
  <si>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</si>
  <si>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</si>
  <si>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</si>
  <si>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</si>
  <si>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</si>
  <si>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</si>
  <si>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</si>
  <si>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</si>
  <si>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</si>
  <si>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</si>
  <si>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</si>
  <si>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</si>
  <si>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</si>
  <si>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</si>
  <si>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</si>
  <si>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</si>
  <si>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</si>
  <si>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</si>
  <si>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</si>
  <si>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</si>
  <si>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</si>
  <si>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</si>
  <si>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</si>
  <si>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</si>
  <si>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</si>
  <si>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</si>
  <si>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</si>
  <si>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</si>
  <si>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</si>
  <si>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</si>
  <si>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</si>
  <si>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</si>
  <si>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</si>
  <si>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</si>
  <si>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</si>
  <si>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</si>
  <si>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</si>
  <si>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</si>
  <si>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</si>
  <si>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</si>
  <si>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</si>
  <si>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</si>
  <si>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</si>
  <si>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</si>
  <si>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</si>
  <si>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</si>
  <si>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</si>
  <si>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</si>
  <si>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</si>
  <si>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</si>
  <si>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</si>
  <si>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</si>
  <si>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</si>
  <si>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</si>
  <si>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</si>
  <si>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</si>
  <si>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</si>
  <si>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</si>
  <si>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</si>
  <si>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</si>
  <si>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</si>
  <si>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</si>
  <si>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</si>
  <si>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</si>
  <si>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</si>
  <si>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</si>
  <si>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</si>
  <si>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</si>
  <si>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</si>
  <si>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</si>
  <si>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</si>
  <si>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</si>
  <si>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</si>
  <si>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</si>
  <si>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</si>
  <si>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</si>
  <si>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</si>
  <si>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</si>
  <si>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</si>
  <si>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</si>
  <si>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</si>
  <si>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</si>
  <si>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</si>
  <si>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</si>
  <si>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</si>
  <si>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</si>
  <si>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</si>
  <si>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</si>
  <si>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</si>
  <si>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</si>
  <si>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</si>
  <si>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</si>
  <si>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</si>
  <si>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</si>
  <si>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</si>
  <si>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</si>
  <si>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</si>
  <si>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</si>
  <si>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</si>
  <si>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</si>
  <si>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</si>
  <si>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</si>
  <si>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</si>
  <si>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</si>
  <si>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</si>
  <si>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</si>
  <si>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</si>
  <si>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</si>
  <si>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</si>
  <si>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</si>
  <si>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</si>
  <si>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</si>
  <si>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</si>
  <si>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</si>
  <si>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</si>
  <si>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</si>
  <si>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</si>
  <si>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</si>
  <si>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</si>
  <si>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</si>
  <si>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</si>
  <si>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</si>
  <si>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</si>
  <si>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</si>
  <si>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</si>
  <si>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</si>
  <si>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</si>
  <si>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</si>
  <si>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</si>
  <si>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</si>
  <si>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</si>
  <si>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</si>
  <si>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</si>
  <si>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</si>
  <si>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</si>
  <si>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</si>
  <si>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</si>
  <si>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</si>
  <si>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</si>
  <si>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</si>
  <si>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</si>
  <si>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</si>
  <si>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</si>
  <si>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</si>
  <si>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</si>
  <si>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</si>
  <si>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</si>
  <si>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</si>
  <si>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</si>
  <si>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</si>
  <si>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</si>
  <si>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</si>
  <si>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</si>
  <si>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</si>
  <si>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</si>
  <si>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</si>
  <si>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</si>
  <si>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</si>
  <si>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</si>
  <si>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</si>
  <si>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</si>
  <si>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</si>
  <si>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</si>
  <si>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</si>
  <si>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</si>
  <si>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</si>
  <si>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</si>
  <si>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</si>
  <si>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</si>
  <si>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</si>
  <si>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</si>
  <si>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</si>
  <si>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</si>
  <si>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</si>
  <si>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</si>
  <si>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</si>
  <si>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</si>
  <si>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</si>
  <si>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</si>
  <si>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</si>
  <si>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</si>
  <si>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</si>
  <si>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</si>
  <si>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</si>
  <si>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</si>
  <si>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</si>
  <si>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</si>
  <si>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</si>
  <si>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</si>
  <si>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</si>
  <si>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</si>
  <si>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</si>
  <si>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</si>
  <si>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</si>
  <si>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</si>
  <si>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</si>
  <si>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</si>
  <si>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</si>
  <si>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</si>
  <si>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</si>
  <si>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</si>
  <si>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</si>
  <si>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</si>
  <si>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</si>
  <si>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</si>
  <si>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</si>
  <si>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</si>
  <si>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</si>
  <si>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</si>
  <si>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</si>
  <si>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</si>
  <si>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</si>
  <si>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</si>
  <si>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</si>
  <si>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</si>
  <si>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</si>
  <si>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</si>
  <si>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</si>
  <si>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</si>
  <si>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</si>
  <si>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</si>
  <si>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</si>
  <si>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</si>
  <si>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</si>
  <si>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</si>
  <si>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</si>
  <si>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</si>
  <si>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</si>
  <si>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</si>
  <si>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</si>
  <si>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</si>
  <si>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</si>
  <si>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</si>
  <si>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</si>
  <si>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</si>
  <si>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</si>
  <si>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</si>
  <si>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</si>
  <si>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</si>
  <si>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</si>
  <si>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</si>
  <si>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</si>
  <si>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</si>
  <si>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</si>
  <si>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</si>
  <si>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</si>
  <si>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</si>
  <si>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</si>
  <si>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</si>
  <si>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</si>
  <si>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</si>
  <si>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</si>
  <si>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</si>
  <si>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</si>
  <si>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</si>
  <si>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</si>
  <si>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</si>
  <si>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</si>
  <si>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</si>
  <si>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</si>
  <si>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</si>
  <si>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</si>
  <si>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</si>
  <si>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</si>
  <si>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</si>
  <si>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</si>
  <si>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</si>
  <si>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</si>
  <si>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</si>
  <si>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</si>
  <si>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</si>
  <si>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</si>
  <si>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</si>
  <si>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</si>
  <si>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</si>
  <si>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</si>
  <si>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</si>
  <si>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</si>
  <si>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</si>
  <si>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</si>
  <si>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</si>
  <si>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</si>
  <si>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</si>
  <si>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</si>
  <si>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</si>
  <si>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</si>
  <si>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</si>
  <si>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</si>
  <si>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</si>
  <si>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</si>
  <si>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</si>
  <si>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</si>
  <si>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</si>
  <si>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</si>
  <si>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</si>
  <si>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</si>
  <si>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</si>
  <si>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</si>
  <si>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</si>
  <si>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</si>
  <si>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</si>
  <si>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</si>
  <si>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</si>
  <si>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</si>
  <si>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</si>
  <si>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</si>
  <si>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</si>
  <si>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</si>
  <si>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</si>
  <si>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</si>
  <si>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</si>
  <si>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</si>
  <si>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</si>
  <si>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</si>
  <si>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</si>
  <si>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</si>
  <si>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</si>
  <si>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</si>
  <si>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</si>
  <si>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</si>
  <si>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</si>
  <si>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</si>
  <si>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</si>
  <si>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</si>
  <si>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</si>
  <si>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</si>
  <si>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</si>
  <si>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</si>
  <si>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</si>
  <si>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</si>
  <si>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</si>
  <si>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</si>
  <si>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</si>
  <si>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</si>
  <si>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</si>
  <si>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</si>
  <si>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</si>
  <si>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</si>
  <si>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</si>
  <si>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</si>
  <si>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</si>
  <si>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</si>
  <si>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</si>
  <si>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</si>
  <si>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</si>
  <si>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</si>
  <si>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</si>
  <si>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</si>
  <si>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</si>
  <si>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</si>
  <si>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</si>
  <si>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</si>
  <si>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</si>
  <si>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</si>
  <si>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</si>
  <si>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</si>
  <si>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</si>
  <si>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</si>
  <si>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</si>
  <si>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</si>
  <si>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</si>
  <si>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</si>
  <si>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</si>
  <si>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</si>
  <si>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</si>
  <si>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</si>
  <si>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</si>
  <si>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</si>
  <si>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</si>
  <si>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</si>
  <si>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</si>
  <si>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</si>
  <si>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</si>
  <si>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</si>
  <si>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</si>
  <si>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</si>
  <si>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</si>
  <si>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</si>
  <si>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</si>
  <si>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</si>
  <si>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</si>
  <si>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</si>
  <si>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</si>
  <si>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</si>
  <si>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</si>
  <si>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</si>
  <si>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</si>
  <si>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</si>
  <si>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</si>
  <si>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</si>
  <si>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</si>
  <si>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</si>
  <si>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</si>
  <si>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</si>
  <si>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</si>
  <si>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</si>
  <si>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</si>
  <si>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</si>
  <si>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</si>
  <si>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</si>
  <si>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</si>
  <si>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</si>
  <si>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</si>
  <si>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</si>
  <si>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</si>
  <si>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</si>
  <si>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</si>
  <si>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</si>
  <si>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</si>
  <si>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</si>
  <si>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</si>
  <si>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</si>
  <si>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</si>
  <si>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</si>
  <si>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</si>
  <si>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</si>
  <si>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</si>
  <si>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</si>
  <si>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</si>
  <si>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</si>
  <si>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</si>
  <si>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</si>
  <si>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</si>
  <si>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</si>
  <si>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</si>
  <si>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</si>
  <si>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</si>
  <si>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</si>
  <si>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</si>
  <si>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</si>
  <si>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</si>
  <si>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</si>
  <si>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</si>
  <si>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</si>
  <si>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</si>
  <si>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</si>
  <si>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</si>
  <si>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</si>
  <si>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</si>
  <si>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</si>
  <si>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</si>
  <si>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</si>
  <si>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</si>
  <si>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</si>
  <si>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</si>
  <si>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</si>
  <si>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</si>
  <si>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</si>
  <si>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</si>
  <si>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</si>
  <si>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</si>
  <si>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</si>
  <si>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</si>
  <si>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</si>
  <si>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</si>
  <si>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</si>
  <si>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</si>
  <si>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</si>
  <si>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</si>
  <si>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</si>
  <si>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</si>
  <si>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</si>
  <si>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</si>
  <si>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</si>
  <si>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</si>
  <si>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</si>
  <si>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</si>
  <si>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</si>
  <si>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</si>
  <si>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</si>
  <si>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</si>
  <si>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</si>
  <si>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</si>
  <si>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</si>
  <si>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</si>
  <si>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</si>
  <si>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</si>
  <si>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</si>
  <si>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</si>
  <si>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</si>
  <si>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</si>
  <si>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</si>
  <si>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</si>
  <si>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</si>
  <si>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</si>
  <si>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</si>
  <si>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</si>
  <si>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</si>
  <si>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</si>
  <si>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</si>
  <si>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</si>
  <si>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</si>
  <si>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</si>
  <si>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</si>
  <si>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</si>
  <si>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</si>
  <si>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</si>
  <si>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</si>
  <si>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</si>
  <si>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</si>
  <si>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</si>
  <si>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</si>
  <si>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</si>
  <si>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</si>
  <si>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</si>
  <si>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</si>
  <si>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</si>
  <si>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</si>
  <si>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</si>
  <si>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</si>
  <si>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</si>
  <si>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</si>
  <si>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</si>
  <si>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</si>
  <si>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</si>
  <si>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</si>
  <si>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</si>
  <si>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</si>
  <si>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</si>
  <si>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</si>
  <si>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</si>
  <si>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</si>
  <si>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</si>
  <si>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</si>
  <si>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</si>
  <si>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</si>
  <si>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</si>
  <si>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</si>
  <si>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</si>
  <si>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</si>
  <si>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</si>
  <si>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</si>
  <si>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</si>
  <si>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</si>
  <si>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</si>
  <si>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</si>
  <si>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</si>
  <si>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</si>
  <si>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</si>
  <si>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</si>
  <si>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</si>
  <si>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</si>
  <si>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</si>
  <si>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</si>
  <si>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</si>
  <si>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</si>
  <si>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</si>
  <si>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</si>
  <si>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</si>
  <si>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</si>
  <si>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</si>
  <si>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</si>
  <si>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</si>
  <si>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</si>
  <si>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</si>
  <si>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</si>
  <si>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</si>
  <si>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</si>
  <si>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</si>
  <si>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</si>
  <si>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</si>
  <si>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</si>
  <si>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</si>
  <si>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</si>
  <si>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</si>
  <si>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</si>
  <si>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</si>
  <si>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</si>
  <si>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</si>
  <si>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</si>
  <si>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</si>
  <si>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</si>
  <si>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</si>
  <si>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</si>
  <si>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</si>
  <si>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</si>
  <si>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</si>
  <si>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</si>
  <si>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</si>
  <si>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</si>
  <si>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</si>
  <si>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</si>
  <si>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</si>
  <si>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</si>
  <si>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</si>
  <si>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</si>
  <si>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</si>
  <si>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</si>
  <si>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</si>
  <si>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</si>
  <si>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</si>
  <si>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</si>
  <si>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</si>
  <si>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</si>
  <si>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</si>
  <si>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</si>
  <si>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</si>
  <si>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</si>
  <si>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</si>
  <si>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</si>
  <si>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</si>
  <si>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</si>
  <si>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</si>
  <si>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</si>
  <si>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</si>
  <si>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</si>
  <si>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</si>
  <si>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</si>
  <si>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</si>
  <si>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</si>
  <si>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</si>
  <si>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</si>
  <si>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</si>
  <si>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</si>
  <si>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</si>
  <si>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</si>
  <si>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</si>
  <si>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</si>
  <si>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</si>
  <si>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</si>
  <si>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</si>
  <si>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</si>
  <si>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</si>
  <si>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</si>
  <si>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</si>
  <si>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</si>
  <si>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</si>
  <si>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</si>
  <si>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</si>
  <si>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</si>
  <si>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</si>
  <si>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</si>
  <si>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</si>
  <si>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</si>
  <si>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</si>
  <si>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</si>
  <si>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</si>
  <si>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</si>
  <si>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</si>
  <si>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</si>
  <si>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</si>
  <si>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</si>
  <si>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</si>
  <si>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</si>
  <si>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</si>
  <si>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</si>
  <si>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</si>
  <si>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</si>
  <si>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</si>
  <si>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</si>
  <si>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</si>
  <si>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</si>
  <si>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</si>
  <si>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</si>
  <si>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</si>
  <si>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</si>
  <si>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</si>
  <si>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</si>
  <si>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</si>
  <si>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</si>
  <si>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</si>
  <si>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</si>
  <si>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</si>
  <si>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</si>
  <si>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</si>
  <si>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</si>
  <si>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</si>
  <si>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</si>
  <si>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</si>
  <si>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</si>
  <si>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</si>
  <si>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</si>
  <si>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</si>
  <si>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</si>
  <si>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</si>
  <si>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</si>
  <si>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</si>
  <si>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</si>
  <si>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</si>
  <si>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</si>
  <si>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</si>
  <si>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</si>
  <si>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</si>
  <si>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</si>
  <si>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</si>
  <si>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</si>
  <si>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</si>
  <si>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</si>
  <si>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</si>
  <si>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</si>
  <si>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</si>
  <si>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</si>
  <si>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</si>
  <si>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</si>
  <si>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</si>
  <si>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</si>
  <si>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</si>
  <si>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</si>
  <si>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</si>
  <si>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</si>
  <si>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</si>
  <si>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</si>
  <si>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</si>
  <si>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</si>
  <si>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</si>
  <si>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</si>
  <si>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</si>
  <si>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</si>
  <si>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</si>
  <si>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</si>
  <si>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</si>
  <si>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</si>
  <si>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</si>
  <si>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</si>
  <si>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</si>
  <si>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</si>
  <si>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</si>
  <si>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</si>
  <si>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</si>
  <si>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</si>
  <si>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</si>
  <si>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</si>
  <si>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</si>
  <si>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</si>
  <si>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</si>
  <si>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</si>
  <si>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</si>
  <si>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</si>
  <si>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</si>
  <si>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</si>
  <si>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</si>
  <si>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</si>
  <si>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</si>
  <si>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</si>
  <si>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</si>
  <si>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</si>
  <si>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</si>
  <si>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</si>
  <si>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</si>
  <si>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</si>
  <si>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</si>
  <si>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</si>
  <si>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</si>
  <si>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</si>
  <si>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</si>
  <si>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</si>
  <si>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</si>
  <si>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</si>
  <si>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</si>
  <si>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</si>
  <si>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</si>
  <si>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</si>
  <si>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</si>
  <si>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</si>
  <si>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</si>
  <si>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</si>
  <si>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</si>
  <si>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</si>
  <si>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</si>
  <si>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</si>
  <si>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</si>
  <si>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</si>
  <si>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</si>
  <si>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</si>
  <si>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</si>
  <si>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</si>
  <si>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</si>
  <si>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</si>
  <si>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</si>
  <si>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</si>
  <si>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</si>
  <si>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</si>
  <si>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</si>
  <si>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</si>
  <si>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</si>
  <si>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</si>
  <si>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</si>
  <si>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</si>
  <si>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</si>
  <si>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</si>
  <si>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</si>
  <si>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</si>
  <si>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</si>
  <si>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</si>
  <si>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</si>
  <si>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</si>
  <si>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</si>
  <si>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</si>
  <si>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</si>
  <si>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</si>
  <si>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</si>
  <si>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</si>
  <si>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</si>
  <si>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</si>
  <si>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</si>
  <si>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</si>
  <si>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</si>
  <si>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</si>
  <si>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</si>
  <si>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</si>
  <si>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</si>
  <si>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</si>
  <si>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</si>
  <si>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</si>
  <si>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</si>
  <si>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</si>
  <si>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</si>
  <si>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</si>
  <si>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</si>
  <si>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</si>
  <si>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</si>
  <si>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</si>
  <si>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</si>
  <si>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</si>
  <si>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</si>
  <si>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</si>
  <si>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</si>
  <si>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</si>
  <si>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</si>
  <si>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</si>
  <si>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</si>
  <si>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</si>
  <si>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</si>
  <si>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</si>
  <si>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</si>
  <si>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</si>
  <si>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</si>
  <si>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</si>
  <si>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</si>
  <si>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</si>
  <si>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</si>
  <si>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</si>
  <si>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</si>
  <si>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</si>
  <si>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</si>
  <si>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</si>
  <si>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</si>
  <si>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</si>
  <si>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</si>
  <si>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</si>
  <si>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</si>
  <si>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</si>
  <si>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</si>
  <si>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</si>
  <si>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</si>
  <si>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</si>
  <si>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</si>
  <si>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</si>
  <si>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</si>
  <si>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</si>
  <si>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</si>
  <si>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</si>
  <si>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</si>
  <si>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</si>
  <si>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</si>
  <si>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</si>
  <si>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</si>
  <si>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</si>
  <si>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</si>
  <si>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</si>
  <si>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</si>
  <si>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</si>
  <si>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</si>
  <si>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</si>
  <si>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</si>
  <si>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</si>
  <si>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</si>
  <si>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</si>
  <si>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</si>
  <si>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</si>
  <si>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</si>
  <si>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</si>
  <si>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</si>
  <si>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</si>
  <si>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</si>
  <si>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</si>
  <si>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</si>
  <si>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</si>
  <si>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</si>
  <si>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</si>
  <si>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</si>
  <si>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</si>
  <si>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</si>
  <si>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</si>
  <si>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</si>
  <si>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</si>
  <si>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</si>
  <si>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</si>
  <si>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</si>
  <si>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</si>
  <si>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</si>
  <si>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</si>
  <si>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</si>
  <si>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</si>
  <si>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</si>
  <si>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</si>
  <si>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</si>
  <si>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</si>
  <si>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</si>
  <si>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</si>
  <si>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</si>
  <si>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</si>
  <si>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</si>
  <si>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</si>
  <si>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</si>
  <si>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</si>
  <si>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</si>
  <si>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</si>
  <si>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</si>
  <si>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</si>
  <si>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</si>
  <si>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</si>
  <si>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</si>
  <si>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</si>
  <si>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</si>
  <si>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</si>
  <si>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</si>
  <si>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</si>
  <si>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</si>
  <si>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</si>
  <si>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</si>
  <si>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</si>
  <si>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</si>
  <si>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</si>
  <si>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</si>
  <si>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</si>
  <si>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</si>
  <si>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</si>
  <si>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</si>
  <si>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</si>
  <si>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</si>
  <si>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</si>
  <si>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</si>
  <si>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</si>
  <si>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</si>
  <si>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</si>
  <si>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</si>
  <si>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</si>
  <si>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</si>
  <si>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</si>
  <si>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</si>
  <si>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</si>
  <si>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</si>
  <si>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</si>
  <si>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</si>
  <si>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</si>
  <si>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</si>
  <si>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</si>
  <si>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</si>
  <si>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</si>
  <si>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</si>
  <si>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</si>
  <si>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</si>
  <si>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</si>
  <si>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</si>
  <si>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</si>
  <si>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</si>
  <si>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</si>
  <si>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</si>
  <si>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</si>
  <si>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</si>
  <si>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</si>
  <si>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</si>
  <si>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</si>
  <si>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</si>
  <si>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</si>
  <si>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</si>
  <si>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</si>
  <si>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</si>
  <si>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</si>
  <si>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</si>
  <si>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</si>
  <si>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</si>
  <si>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</si>
  <si>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</si>
  <si>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</si>
  <si>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</si>
  <si>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</si>
  <si>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</si>
  <si>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</si>
  <si>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</si>
  <si>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</si>
  <si>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</si>
  <si>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</si>
  <si>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</si>
  <si>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</si>
  <si>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</si>
  <si>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</si>
  <si>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</si>
  <si>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</si>
  <si>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</si>
  <si>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</si>
  <si>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</si>
  <si>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</si>
  <si>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</si>
  <si>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</si>
  <si>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</si>
  <si>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</si>
  <si>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</si>
  <si>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</si>
  <si>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</si>
  <si>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</si>
  <si>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</si>
  <si>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</si>
  <si>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</si>
  <si>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</si>
  <si>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</si>
  <si>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</si>
  <si>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</si>
  <si>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</si>
  <si>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</si>
  <si>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</si>
  <si>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</si>
  <si>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</si>
  <si>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</si>
  <si>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</si>
  <si>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</si>
  <si>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</si>
  <si>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</si>
  <si>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</si>
  <si>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</si>
  <si>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</si>
  <si>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</si>
  <si>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</si>
  <si>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</si>
  <si>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</si>
  <si>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</si>
  <si>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</si>
  <si>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</si>
  <si>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</si>
  <si>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</si>
  <si>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</si>
  <si>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</si>
  <si>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</si>
  <si>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</si>
  <si>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</si>
  <si>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</si>
  <si>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</si>
  <si>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</si>
  <si>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</si>
  <si>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</si>
  <si>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</si>
  <si>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</si>
  <si>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</si>
  <si>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</si>
  <si>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</si>
  <si>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</si>
  <si>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</si>
  <si>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</si>
  <si>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</si>
  <si>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</si>
  <si>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</si>
  <si>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</si>
  <si>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</si>
  <si>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</si>
  <si>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</si>
  <si>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</si>
  <si>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</si>
  <si>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</si>
  <si>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</si>
  <si>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</si>
  <si>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</si>
  <si>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</si>
  <si>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</si>
  <si>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</si>
  <si>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</si>
  <si>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</si>
  <si>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</si>
  <si>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</si>
  <si>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</si>
  <si>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</si>
  <si>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</si>
  <si>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</si>
  <si>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</si>
  <si>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</si>
  <si>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</si>
  <si>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</si>
  <si>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</si>
  <si>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</si>
  <si>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</si>
  <si>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</si>
  <si>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</si>
  <si>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</si>
  <si>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</si>
  <si>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</si>
  <si>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</si>
  <si>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</si>
  <si>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</si>
  <si>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</si>
  <si>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</si>
  <si>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</si>
  <si>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</si>
  <si>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</si>
  <si>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</si>
  <si>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</si>
  <si>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</si>
  <si>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</si>
  <si>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</si>
  <si>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</si>
  <si>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</si>
  <si>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</si>
  <si>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</si>
  <si>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</si>
  <si>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</si>
  <si>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</si>
  <si>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</si>
  <si>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</si>
  <si>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</si>
  <si>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</si>
  <si>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</si>
  <si>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</si>
  <si>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</si>
  <si>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</si>
  <si>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</si>
  <si>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</si>
  <si>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</si>
  <si>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</si>
  <si>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</si>
  <si>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</si>
  <si>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</si>
  <si>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</si>
  <si>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</si>
  <si>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</si>
  <si>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</si>
  <si>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</si>
  <si>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</si>
  <si>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</si>
  <si>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</si>
  <si>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</si>
  <si>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</si>
  <si>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</si>
  <si>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</si>
  <si>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</si>
  <si>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</si>
  <si>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</si>
  <si>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</si>
  <si>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</si>
  <si>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</si>
  <si>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</si>
  <si>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</si>
  <si>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</si>
  <si>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</si>
  <si>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</si>
  <si>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</si>
  <si>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</si>
  <si>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</si>
  <si>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</si>
  <si>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</si>
  <si>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</si>
  <si>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</si>
  <si>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</si>
  <si>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</si>
  <si>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</si>
  <si>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</si>
  <si>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</si>
  <si>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</si>
  <si>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</si>
  <si>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</si>
  <si>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</si>
  <si>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</si>
  <si>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</si>
  <si>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</si>
  <si>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</si>
  <si>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</si>
  <si>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</si>
  <si>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</si>
  <si>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</si>
  <si>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</si>
  <si>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</si>
  <si>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</si>
  <si>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</si>
  <si>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</si>
  <si>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</si>
  <si>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</si>
  <si>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</si>
  <si>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</si>
  <si>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</si>
  <si>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</si>
  <si>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</si>
  <si>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</si>
  <si>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</si>
  <si>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</si>
  <si>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</si>
  <si>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</si>
  <si>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</si>
  <si>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</si>
  <si>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</si>
  <si>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</si>
  <si>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</si>
  <si>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</si>
  <si>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</si>
  <si>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</si>
  <si>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</si>
  <si>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</si>
  <si>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</si>
  <si>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</si>
  <si>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</si>
  <si>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</si>
  <si>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</si>
  <si>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</si>
  <si>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</si>
  <si>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</si>
  <si>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</si>
  <si>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</si>
  <si>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</si>
  <si>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</si>
  <si>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</si>
  <si>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</si>
  <si>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</si>
  <si>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</si>
  <si>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</si>
  <si>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</si>
  <si>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</si>
  <si>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</si>
  <si>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</si>
  <si>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</si>
  <si>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</si>
  <si>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</si>
  <si>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</si>
  <si>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</si>
  <si>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</si>
  <si>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</si>
  <si>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</si>
  <si>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</si>
  <si>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</si>
  <si>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</si>
  <si>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</si>
  <si>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</si>
  <si>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</si>
  <si>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</si>
  <si>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</si>
  <si>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</si>
  <si>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</si>
  <si>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</si>
  <si>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</si>
  <si>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</si>
  <si>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</si>
  <si>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</si>
  <si>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</si>
  <si>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</si>
  <si>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</si>
  <si>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</si>
  <si>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</si>
  <si>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</si>
  <si>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</si>
  <si>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</si>
  <si>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</si>
  <si>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</si>
  <si>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</si>
  <si>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</si>
  <si>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</si>
  <si>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</si>
  <si>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</si>
  <si>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</si>
  <si>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</si>
  <si>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</si>
  <si>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</si>
  <si>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</si>
  <si>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</si>
  <si>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</si>
  <si>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</si>
  <si>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</si>
  <si>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</si>
  <si>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</si>
  <si>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</si>
  <si>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</si>
  <si>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</si>
  <si>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</si>
  <si>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</si>
  <si>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</si>
  <si>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</si>
  <si>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</si>
  <si>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</si>
  <si>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</si>
  <si>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</si>
  <si>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</si>
  <si>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</si>
  <si>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</si>
  <si>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</si>
  <si>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</si>
  <si>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</si>
  <si>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</si>
  <si>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</si>
  <si>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</si>
  <si>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</si>
  <si>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</si>
  <si>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</si>
  <si>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</si>
  <si>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</si>
  <si>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</si>
  <si>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</si>
  <si>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</si>
  <si>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</si>
  <si>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</si>
  <si>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</si>
  <si>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</si>
  <si>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</si>
  <si>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</si>
  <si>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</si>
  <si>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</si>
  <si>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</si>
  <si>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</si>
  <si>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</si>
  <si>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</si>
  <si>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</si>
  <si>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</si>
  <si>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</si>
  <si>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</si>
  <si>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</si>
  <si>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</si>
  <si>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</si>
  <si>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</si>
  <si>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</si>
  <si>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</si>
  <si>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</si>
  <si>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</si>
  <si>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</si>
  <si>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</si>
  <si>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</si>
  <si>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</si>
  <si>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</si>
  <si>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</si>
  <si>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</si>
  <si>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</si>
  <si>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</si>
  <si>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</si>
  <si>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</si>
  <si>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</si>
  <si>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</si>
  <si>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</si>
  <si>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</si>
  <si>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</si>
  <si>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</si>
  <si>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</si>
  <si>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</si>
  <si>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</si>
  <si>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</si>
  <si>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</si>
  <si>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</si>
  <si>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</si>
  <si>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</si>
  <si>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</si>
  <si>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</si>
  <si>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</si>
  <si>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</si>
  <si>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</si>
  <si>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</si>
  <si>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</si>
  <si>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</si>
  <si>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</si>
  <si>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</si>
  <si>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</si>
  <si>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</si>
  <si>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</si>
  <si>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</si>
  <si>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</si>
  <si>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</si>
  <si>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</si>
  <si>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</si>
  <si>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</si>
  <si>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</si>
  <si>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</si>
  <si>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</si>
  <si>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</si>
  <si>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</si>
  <si>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</si>
  <si>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</si>
  <si>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</si>
  <si>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</si>
  <si>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</si>
  <si>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</si>
  <si>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</si>
  <si>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</si>
  <si>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</si>
  <si>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</si>
  <si>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</si>
  <si>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</si>
  <si>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</si>
  <si>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</si>
  <si>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</si>
  <si>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</si>
  <si>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</si>
  <si>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</si>
  <si>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</si>
  <si>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</si>
  <si>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</si>
  <si>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</si>
  <si>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</si>
  <si>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</si>
  <si>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</si>
  <si>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</si>
  <si>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</si>
  <si>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</si>
  <si>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</si>
  <si>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</si>
  <si>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</si>
  <si>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</si>
  <si>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</si>
  <si>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</si>
  <si>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</si>
  <si>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</si>
  <si>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</si>
  <si>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</si>
  <si>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</si>
  <si>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</si>
  <si>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</si>
  <si>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</si>
  <si>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</si>
  <si>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</si>
  <si>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</si>
  <si>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</si>
  <si>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</si>
  <si>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</si>
  <si>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</si>
  <si>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</si>
  <si>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</si>
  <si>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</si>
  <si>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</si>
  <si>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</si>
  <si>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</si>
  <si>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</si>
  <si>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</si>
  <si>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</si>
  <si>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</si>
  <si>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</si>
  <si>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</si>
  <si>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</si>
  <si>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</si>
  <si>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</si>
  <si>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</si>
  <si>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</si>
  <si>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</si>
  <si>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</si>
  <si>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</si>
  <si>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</si>
  <si>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</si>
  <si>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</si>
  <si>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</si>
  <si>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</si>
  <si>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</si>
  <si>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</si>
  <si>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</si>
  <si>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</si>
  <si>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</si>
  <si>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</si>
  <si>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</si>
  <si>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</si>
  <si>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</si>
  <si>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</si>
  <si>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</si>
  <si>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</si>
  <si>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</si>
  <si>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</si>
  <si>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</si>
  <si>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</si>
  <si>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</si>
  <si>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</si>
  <si>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</si>
  <si>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</si>
  <si>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</si>
  <si>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</si>
  <si>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</si>
  <si>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</si>
  <si>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</si>
  <si>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</si>
  <si>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</si>
  <si>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</si>
  <si>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</si>
  <si>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</si>
  <si>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</si>
  <si>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</si>
  <si>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</si>
  <si>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</si>
  <si>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</si>
  <si>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</si>
  <si>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</si>
  <si>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</si>
  <si>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</si>
  <si>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</si>
  <si>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</si>
  <si>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</si>
  <si>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</si>
  <si>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</si>
  <si>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</si>
  <si>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</si>
  <si>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</si>
  <si>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</si>
  <si>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</si>
  <si>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</si>
  <si>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</si>
  <si>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</si>
  <si>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</si>
  <si>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</si>
  <si>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</si>
  <si>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</si>
  <si>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</si>
  <si>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</si>
  <si>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</si>
  <si>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</si>
  <si>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</si>
  <si>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</si>
  <si>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</si>
  <si>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</si>
  <si>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</si>
  <si>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</si>
  <si>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</si>
  <si>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</si>
  <si>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</si>
  <si>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</si>
  <si>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</si>
  <si>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</si>
  <si>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</si>
  <si>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</si>
  <si>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</si>
  <si>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</si>
  <si>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</si>
  <si>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</si>
  <si>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</si>
  <si>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</si>
  <si>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</si>
  <si>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</si>
  <si>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</si>
  <si>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</si>
  <si>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</si>
  <si>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</si>
  <si>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</si>
  <si>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</si>
  <si>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</si>
  <si>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</si>
  <si>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</si>
  <si>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</si>
  <si>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</si>
  <si>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</si>
  <si>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</si>
  <si>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</si>
  <si>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</si>
  <si>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</si>
  <si>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</si>
  <si>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</si>
  <si>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</si>
  <si>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</si>
  <si>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</si>
  <si>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</si>
  <si>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</si>
  <si>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</si>
  <si>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</si>
  <si>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</si>
  <si>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</si>
  <si>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</si>
  <si>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</si>
  <si>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</si>
  <si>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</si>
  <si>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</si>
  <si>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</si>
  <si>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</si>
  <si>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</si>
  <si>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</si>
  <si>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</si>
  <si>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</si>
  <si>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</si>
  <si>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</si>
  <si>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</si>
  <si>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</si>
  <si>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</si>
  <si>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</si>
  <si>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</si>
  <si>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</si>
  <si>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</si>
  <si>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</si>
  <si>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</si>
  <si>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</si>
  <si>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</si>
  <si>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</si>
  <si>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</si>
  <si>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</si>
  <si>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</si>
  <si>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</si>
  <si>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</si>
  <si>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</si>
  <si>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</si>
  <si>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</si>
  <si>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</si>
  <si>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</si>
  <si>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</si>
  <si>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</si>
  <si>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</si>
  <si>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</si>
  <si>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</si>
  <si>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</si>
  <si>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</si>
  <si>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</si>
  <si>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</si>
  <si>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</si>
  <si>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</si>
  <si>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</si>
  <si>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</si>
  <si>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</si>
  <si>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</si>
  <si>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</si>
  <si>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</si>
  <si>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</si>
  <si>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</si>
  <si>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</si>
  <si>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</si>
  <si>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</si>
  <si>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</si>
  <si>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</si>
  <si>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</si>
  <si>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</si>
  <si>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</si>
  <si>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</si>
  <si>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</si>
  <si>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</si>
  <si>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</si>
  <si>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</si>
  <si>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</si>
  <si>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</si>
  <si>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</si>
  <si>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</si>
  <si>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</si>
  <si>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</si>
  <si>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</si>
  <si>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</si>
  <si>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</si>
  <si>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</si>
  <si>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</si>
  <si>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</si>
  <si>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</si>
  <si>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</si>
  <si>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</si>
  <si>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</si>
  <si>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</si>
  <si>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</si>
  <si>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</si>
  <si>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</si>
  <si>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</si>
  <si>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</si>
  <si>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</si>
  <si>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</si>
  <si>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</si>
  <si>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</si>
  <si>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</si>
  <si>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</si>
  <si>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</si>
  <si>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</si>
  <si>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</si>
  <si>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</si>
  <si>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</si>
  <si>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</si>
  <si>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</si>
  <si>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</si>
  <si>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</si>
  <si>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</si>
  <si>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</si>
  <si>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</si>
  <si>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</si>
  <si>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</si>
  <si>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</si>
  <si>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</si>
  <si>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</si>
  <si>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</si>
  <si>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</si>
  <si>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</si>
  <si>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</si>
  <si>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</si>
  <si>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</si>
  <si>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</si>
  <si>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</si>
  <si>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</si>
  <si>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</si>
  <si>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</si>
  <si>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</si>
  <si>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</si>
  <si>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</si>
  <si>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</si>
  <si>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</si>
  <si>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</si>
  <si>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</si>
  <si>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</si>
  <si>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</si>
  <si>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</si>
  <si>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</si>
  <si>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</si>
  <si>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</si>
  <si>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</si>
  <si>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</si>
  <si>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</si>
  <si>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</si>
  <si>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</si>
  <si>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</si>
  <si>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</si>
  <si>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</si>
  <si>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</si>
  <si>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</si>
  <si>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</si>
  <si>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</si>
  <si>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</si>
  <si>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</si>
  <si>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</si>
  <si>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</si>
  <si>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</si>
  <si>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</si>
  <si>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</si>
  <si>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</si>
  <si>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</si>
  <si>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</si>
  <si>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</si>
  <si>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</si>
  <si>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</si>
  <si>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</si>
  <si>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</si>
  <si>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</si>
  <si>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</si>
  <si>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</si>
  <si>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</si>
  <si>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</si>
  <si>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</si>
  <si>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</si>
  <si>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</si>
  <si>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</si>
  <si>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</si>
  <si>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</si>
  <si>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</si>
  <si>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</si>
  <si>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</si>
  <si>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</si>
  <si>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</si>
  <si>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</si>
  <si>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</si>
  <si>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</si>
  <si>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</si>
  <si>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</si>
  <si>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</si>
  <si>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</si>
  <si>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</si>
  <si>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</si>
  <si>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</si>
  <si>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</si>
  <si>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</si>
  <si>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</si>
  <si>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</si>
  <si>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</si>
  <si>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</si>
  <si>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</si>
  <si>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</si>
  <si>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</si>
  <si>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</si>
  <si>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</si>
  <si>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</si>
  <si>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</si>
  <si>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</si>
  <si>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</si>
  <si>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</si>
  <si>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</si>
  <si>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</si>
  <si>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</si>
  <si>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</si>
  <si>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</si>
  <si>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</si>
  <si>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</si>
  <si>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</si>
  <si>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</si>
  <si>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</si>
  <si>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</si>
  <si>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</si>
  <si>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</si>
  <si>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</si>
  <si>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</si>
  <si>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</si>
  <si>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</si>
  <si>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</si>
  <si>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</si>
  <si>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</si>
  <si>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</si>
  <si>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</si>
  <si>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</si>
  <si>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</si>
  <si>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</si>
  <si>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</si>
  <si>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</si>
  <si>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</si>
  <si>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</si>
  <si>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</si>
  <si>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</si>
  <si>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</si>
  <si>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</si>
  <si>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</si>
  <si>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</si>
  <si>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</si>
  <si>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</si>
  <si>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</si>
  <si>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</si>
  <si>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</si>
  <si>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</si>
  <si>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</si>
  <si>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</si>
  <si>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</si>
  <si>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</si>
  <si>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</si>
  <si>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</si>
  <si>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</si>
  <si>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</si>
  <si>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</si>
  <si>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</si>
  <si>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</si>
  <si>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</si>
  <si>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</si>
  <si>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</si>
  <si>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</si>
  <si>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</si>
  <si>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</si>
  <si>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</si>
  <si>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</si>
  <si>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</si>
  <si>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</si>
  <si>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</si>
  <si>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</si>
  <si>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</si>
  <si>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</si>
  <si>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</si>
  <si>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</si>
  <si>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</si>
  <si>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</si>
  <si>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</si>
  <si>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</si>
  <si>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</si>
  <si>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</si>
  <si>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</si>
  <si>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</si>
  <si>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</si>
  <si>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</si>
  <si>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</si>
  <si>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</si>
  <si>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</si>
  <si>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</si>
  <si>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</si>
  <si>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</si>
  <si>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</si>
  <si>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</si>
  <si>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</si>
  <si>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</si>
  <si>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</si>
  <si>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</si>
  <si>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</si>
  <si>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</si>
  <si>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</si>
  <si>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</si>
  <si>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</si>
  <si>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</si>
  <si>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</si>
  <si>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</si>
  <si>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</si>
  <si>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</si>
  <si>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</si>
  <si>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</si>
  <si>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</si>
  <si>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</si>
  <si>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</si>
  <si>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</si>
  <si>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</si>
  <si>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</si>
  <si>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</si>
  <si>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</si>
  <si>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</si>
  <si>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</si>
  <si>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</si>
  <si>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</si>
  <si>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</si>
  <si>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</si>
  <si>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</si>
  <si>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</si>
  <si>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</si>
  <si>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</si>
  <si>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</si>
  <si>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</si>
  <si>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</si>
  <si>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</si>
  <si>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</si>
  <si>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</si>
  <si>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</si>
  <si>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</si>
  <si>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</si>
  <si>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</si>
  <si>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</si>
  <si>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</si>
  <si>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</si>
  <si>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</si>
  <si>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</si>
  <si>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</si>
  <si>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</si>
  <si>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</si>
  <si>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</si>
  <si>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</si>
  <si>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</si>
  <si>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</si>
  <si>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</si>
  <si>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</si>
  <si>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</si>
  <si>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</si>
  <si>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</si>
  <si>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</si>
  <si>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</si>
  <si>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</si>
  <si>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</si>
  <si>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</si>
  <si>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</si>
  <si>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</si>
  <si>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</si>
  <si>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</si>
  <si>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</si>
  <si>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</si>
  <si>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</si>
  <si>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</si>
  <si>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</si>
  <si>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</si>
  <si>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</si>
  <si>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</si>
  <si>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</si>
  <si>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</si>
  <si>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</si>
  <si>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</si>
  <si>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</si>
  <si>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</si>
  <si>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</si>
  <si>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</si>
  <si>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</si>
  <si>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</si>
  <si>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</si>
  <si>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</si>
  <si>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</si>
  <si>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</si>
  <si>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</si>
  <si>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</si>
  <si>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</si>
  <si>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</si>
  <si>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</si>
  <si>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</si>
  <si>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</si>
  <si>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</si>
  <si>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</si>
  <si>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</si>
  <si>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</si>
  <si>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</si>
  <si>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</si>
  <si>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</si>
  <si>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</si>
  <si>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</si>
  <si>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</si>
  <si>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</si>
  <si>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</si>
  <si>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</si>
  <si>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</si>
  <si>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</si>
  <si>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</si>
  <si>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</si>
  <si>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</si>
  <si>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</si>
  <si>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</si>
  <si>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</si>
  <si>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</si>
  <si>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</si>
  <si>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</si>
  <si>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</si>
  <si>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</si>
  <si>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</si>
  <si>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</si>
  <si>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</si>
  <si>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</si>
  <si>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</si>
  <si>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</si>
  <si>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</si>
  <si>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</si>
  <si>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</si>
  <si>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</si>
  <si>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</si>
  <si>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</si>
  <si>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</si>
  <si>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</si>
  <si>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</si>
  <si>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</si>
  <si>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</si>
  <si>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</si>
  <si>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</si>
  <si>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</si>
  <si>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</si>
  <si>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</si>
  <si>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</si>
  <si>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</si>
  <si>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</si>
  <si>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</si>
  <si>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</si>
  <si>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</si>
  <si>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</si>
  <si>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</si>
  <si>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</si>
  <si>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</si>
  <si>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</si>
  <si>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</si>
  <si>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</si>
  <si>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</si>
  <si>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</si>
  <si>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</si>
  <si>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</si>
  <si>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</si>
  <si>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</si>
  <si>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</si>
  <si>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</si>
  <si>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</si>
  <si>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</si>
  <si>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</si>
  <si>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</si>
  <si>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</si>
  <si>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</si>
  <si>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</si>
  <si>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</si>
  <si>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</si>
  <si>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</si>
  <si>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</si>
  <si>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</si>
  <si>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</si>
  <si>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</si>
  <si>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</si>
  <si>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</si>
  <si>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</si>
  <si>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</si>
  <si>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</si>
  <si>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</si>
  <si>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</si>
  <si>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</si>
  <si>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</si>
  <si>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</si>
  <si>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</si>
  <si>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</si>
  <si>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</si>
  <si>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</si>
  <si>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</si>
  <si>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</si>
  <si>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</si>
  <si>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</si>
  <si>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</si>
  <si>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</si>
  <si>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</si>
  <si>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</si>
  <si>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</si>
  <si>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</si>
  <si>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</si>
  <si>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</si>
  <si>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</si>
  <si>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</si>
  <si>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</si>
  <si>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</si>
  <si>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</si>
  <si>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</si>
  <si>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</si>
  <si>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</si>
  <si>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</si>
  <si>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</si>
  <si>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</si>
  <si>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</si>
  <si>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</si>
  <si>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</si>
  <si>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</si>
  <si>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</si>
  <si>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</si>
  <si>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</si>
  <si>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</si>
  <si>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</si>
  <si>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</si>
  <si>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</si>
  <si>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</si>
  <si>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</si>
  <si>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</si>
  <si>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</si>
  <si>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</si>
  <si>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</si>
  <si>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</si>
  <si>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</si>
  <si>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</si>
  <si>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</si>
  <si>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</si>
  <si>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</si>
  <si>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</si>
  <si>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</si>
  <si>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</si>
  <si>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</si>
  <si>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</si>
  <si>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</si>
  <si>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</si>
  <si>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</si>
  <si>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</si>
  <si>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</si>
  <si>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</si>
  <si>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</si>
  <si>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</si>
  <si>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</si>
  <si>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</si>
  <si>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</si>
  <si>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</si>
  <si>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</si>
  <si>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</si>
  <si>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</si>
  <si>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</si>
  <si>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</si>
  <si>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</si>
  <si>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</si>
  <si>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</si>
  <si>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</si>
  <si>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</si>
  <si>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</si>
  <si>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</si>
  <si>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</si>
  <si>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</si>
  <si>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</si>
  <si>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</si>
  <si>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</si>
  <si>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</si>
  <si>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</si>
  <si>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</si>
  <si>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</si>
  <si>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</si>
  <si>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</si>
  <si>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</si>
  <si>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</si>
  <si>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</si>
  <si>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</si>
  <si>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</si>
  <si>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</si>
  <si>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</si>
  <si>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</si>
  <si>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</si>
  <si>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</si>
  <si>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</si>
  <si>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</si>
  <si>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</si>
  <si>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</si>
  <si>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</si>
  <si>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</si>
  <si>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</si>
  <si>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</si>
  <si>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</si>
  <si>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</si>
  <si>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</si>
  <si>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</si>
  <si>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</si>
  <si>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</si>
  <si>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</si>
  <si>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</si>
  <si>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</si>
  <si>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</si>
  <si>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</si>
  <si>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</si>
  <si>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</si>
  <si>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</si>
  <si>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</si>
  <si>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</si>
  <si>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</si>
  <si>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</si>
  <si>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</si>
  <si>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</si>
  <si>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</si>
  <si>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</si>
  <si>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</si>
  <si>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</si>
  <si>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</si>
  <si>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</si>
  <si>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</si>
  <si>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</si>
  <si>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</si>
  <si>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</si>
  <si>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</si>
  <si>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</si>
  <si>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</si>
  <si>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</si>
  <si>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</si>
  <si>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</si>
  <si>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</si>
  <si>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</si>
  <si>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</si>
  <si>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</si>
  <si>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</si>
  <si>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</si>
  <si>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</si>
  <si>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</si>
  <si>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</si>
  <si>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</si>
  <si>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</si>
  <si>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</si>
  <si>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</si>
  <si>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</si>
  <si>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</si>
  <si>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</si>
  <si>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</si>
  <si>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</si>
  <si>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</si>
  <si>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</si>
  <si>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</si>
  <si>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</si>
  <si>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</si>
  <si>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</si>
  <si>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</si>
  <si>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</si>
  <si>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</si>
  <si>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</si>
  <si>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</si>
  <si>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</si>
  <si>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</si>
  <si>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</si>
  <si>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</si>
  <si>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</si>
  <si>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</si>
  <si>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</si>
  <si>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</si>
  <si>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</si>
  <si>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</si>
  <si>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</si>
  <si>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</si>
  <si>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</si>
  <si>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</si>
  <si>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</si>
  <si>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</si>
  <si>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</si>
  <si>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</si>
  <si>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</si>
  <si>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</si>
  <si>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</si>
  <si>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</si>
  <si>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</si>
  <si>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</si>
  <si>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</si>
  <si>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</si>
  <si>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</si>
  <si>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</si>
  <si>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</si>
  <si>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</si>
  <si>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</si>
  <si>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</si>
  <si>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</si>
  <si>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</si>
  <si>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</si>
  <si>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</si>
  <si>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</si>
  <si>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</si>
  <si>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</si>
  <si>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</si>
  <si>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</si>
  <si>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</si>
  <si>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</si>
  <si>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</si>
  <si>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</si>
  <si>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</si>
  <si>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</si>
  <si>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</si>
  <si>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</si>
  <si>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</si>
  <si>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</si>
  <si>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</si>
  <si>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</si>
  <si>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</si>
  <si>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</si>
  <si>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</si>
  <si>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</si>
  <si>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</si>
  <si>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</si>
  <si>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</si>
  <si>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</si>
  <si>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</si>
  <si>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</si>
  <si>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</si>
  <si>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</si>
  <si>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</si>
  <si>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</si>
  <si>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</si>
  <si>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</si>
  <si>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</si>
  <si>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</si>
  <si>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</si>
  <si>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</si>
  <si>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</si>
  <si>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</si>
  <si>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</si>
  <si>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</si>
  <si>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</si>
  <si>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</si>
  <si>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</si>
  <si>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</si>
  <si>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</si>
  <si>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</si>
  <si>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</si>
  <si>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</si>
  <si>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</si>
  <si>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</si>
  <si>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</si>
  <si>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</si>
  <si>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</si>
  <si>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</si>
  <si>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</si>
  <si>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</si>
  <si>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</si>
  <si>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</si>
  <si>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</si>
  <si>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</si>
  <si>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</si>
  <si>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</si>
  <si>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</si>
  <si>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</si>
  <si>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</si>
  <si>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</si>
  <si>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</si>
  <si>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</si>
  <si>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</si>
  <si>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</si>
  <si>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</si>
  <si>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</si>
  <si>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</si>
  <si>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</si>
  <si>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</si>
  <si>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</si>
  <si>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</si>
  <si>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</si>
  <si>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</si>
  <si>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</si>
  <si>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</si>
  <si>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</si>
  <si>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</si>
  <si>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</si>
  <si>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</si>
  <si>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</si>
  <si>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</si>
  <si>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</si>
  <si>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</si>
  <si>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</si>
  <si>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</si>
  <si>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</si>
  <si>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</si>
  <si>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</si>
  <si>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</si>
  <si>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</si>
  <si>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</si>
  <si>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</si>
  <si>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</si>
  <si>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</si>
  <si>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</si>
  <si>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</si>
  <si>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</si>
  <si>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</si>
  <si>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</si>
  <si>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</si>
  <si>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</si>
  <si>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</si>
  <si>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</si>
  <si>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</si>
  <si>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</si>
  <si>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</si>
  <si>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</si>
  <si>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</si>
  <si>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</si>
  <si>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</si>
  <si>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</si>
  <si>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</si>
  <si>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</si>
  <si>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</si>
  <si>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</si>
  <si>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</si>
  <si>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</si>
  <si>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</si>
  <si>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</si>
  <si>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</si>
  <si>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</si>
  <si>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</si>
  <si>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</si>
  <si>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</si>
  <si>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</si>
  <si>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</si>
  <si>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</si>
  <si>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</si>
  <si>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</si>
  <si>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</si>
  <si>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</si>
  <si>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</si>
  <si>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</si>
  <si>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</si>
  <si>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</si>
  <si>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</si>
  <si>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</si>
  <si>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</si>
  <si>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</si>
  <si>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</si>
  <si>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</si>
  <si>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</si>
  <si>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</si>
  <si>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</si>
  <si>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</si>
  <si>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</si>
  <si>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</si>
  <si>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</si>
  <si>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</si>
  <si>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</si>
  <si>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</si>
  <si>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</si>
  <si>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</si>
  <si>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</si>
  <si>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</si>
  <si>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</si>
  <si>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</si>
  <si>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</si>
  <si>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</si>
  <si>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</si>
  <si>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</si>
  <si>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</si>
  <si>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</si>
  <si>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</si>
  <si>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</si>
  <si>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</si>
  <si>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</si>
  <si>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</si>
  <si>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</si>
  <si>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</si>
  <si>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</si>
  <si>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</si>
  <si>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</si>
  <si>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</si>
  <si>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</si>
  <si>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</si>
  <si>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</si>
  <si>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</si>
  <si>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</si>
  <si>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</si>
  <si>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</si>
  <si>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</si>
  <si>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</si>
  <si>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</si>
  <si>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</si>
  <si>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</si>
  <si>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</si>
  <si>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</si>
  <si>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</si>
  <si>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</si>
  <si>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</si>
  <si>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</si>
  <si>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</si>
  <si>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</si>
  <si>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</si>
  <si>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</si>
  <si>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</si>
  <si>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</si>
  <si>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</si>
  <si>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</si>
  <si>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</si>
  <si>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</si>
  <si>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</si>
  <si>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</si>
  <si>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</si>
  <si>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</si>
  <si>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</si>
  <si>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</si>
  <si>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</si>
  <si>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</si>
  <si>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</si>
  <si>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</si>
  <si>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</si>
  <si>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</si>
  <si>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</si>
  <si>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</si>
  <si>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</si>
  <si>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</si>
  <si>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</si>
  <si>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</si>
  <si>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</si>
  <si>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</si>
  <si>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</si>
  <si>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</si>
  <si>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</si>
  <si>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</si>
  <si>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</si>
  <si>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</si>
  <si>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</si>
  <si>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</si>
  <si>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</si>
  <si>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</si>
  <si>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</si>
  <si>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</si>
  <si>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</si>
  <si>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</si>
  <si>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</si>
  <si>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</si>
  <si>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</si>
  <si>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</si>
  <si>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</si>
  <si>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</si>
  <si>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</si>
  <si>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</si>
  <si>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</si>
  <si>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</si>
  <si>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</si>
  <si>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</si>
  <si>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</si>
  <si>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</si>
  <si>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</si>
  <si>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</si>
  <si>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</si>
  <si>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</si>
  <si>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</si>
  <si>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</si>
  <si>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</si>
  <si>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</si>
  <si>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</si>
  <si>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</si>
  <si>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</si>
  <si>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</si>
  <si>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</si>
  <si>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</si>
  <si>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</si>
  <si>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</si>
  <si>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</si>
  <si>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</si>
  <si>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</si>
  <si>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</si>
  <si>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</si>
  <si>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</si>
  <si>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</si>
  <si>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</si>
  <si>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</si>
  <si>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</si>
  <si>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</si>
  <si>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</si>
  <si>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</si>
  <si>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</si>
  <si>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</si>
  <si>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</si>
  <si>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</si>
  <si>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</si>
  <si>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</si>
  <si>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</si>
  <si>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</si>
  <si>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</si>
  <si>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</si>
  <si>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</si>
  <si>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</si>
  <si>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</si>
  <si>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</si>
  <si>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</si>
  <si>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</si>
  <si>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</si>
  <si>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</si>
  <si>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</si>
  <si>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</si>
  <si>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</si>
  <si>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</si>
  <si>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</si>
  <si>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</si>
  <si>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</si>
  <si>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</si>
  <si>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</si>
  <si>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</si>
  <si>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</si>
  <si>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</si>
  <si>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</si>
  <si>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</si>
  <si>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</si>
  <si>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</si>
  <si>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</si>
  <si>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</si>
  <si>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</si>
  <si>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</si>
  <si>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</si>
  <si>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</si>
  <si>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</si>
  <si>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</si>
  <si>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</si>
  <si>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</si>
  <si>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</si>
  <si>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</si>
  <si>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</si>
  <si>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</si>
  <si>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</si>
  <si>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</si>
  <si>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</si>
  <si>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</si>
  <si>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</si>
  <si>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</si>
  <si>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</si>
  <si>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</si>
  <si>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</si>
  <si>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</si>
  <si>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</si>
  <si>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</si>
  <si>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</si>
  <si>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</si>
  <si>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</si>
  <si>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</si>
  <si>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</si>
  <si>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</si>
  <si>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</si>
  <si>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</si>
  <si>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</si>
  <si>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</si>
  <si>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</si>
  <si>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</si>
  <si>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</si>
  <si>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</si>
  <si>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</si>
  <si>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</si>
  <si>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</si>
  <si>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</si>
  <si>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</si>
  <si>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</si>
  <si>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</si>
  <si>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</si>
  <si>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</si>
  <si>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</si>
  <si>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</si>
  <si>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</si>
  <si>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</si>
  <si>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</si>
  <si>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</si>
  <si>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</si>
  <si>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</si>
  <si>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</si>
  <si>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</si>
  <si>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</si>
  <si>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</si>
  <si>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</si>
  <si>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</si>
  <si>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</si>
  <si>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</si>
  <si>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</si>
  <si>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</si>
  <si>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</si>
  <si>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</si>
  <si>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</si>
  <si>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</si>
  <si>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</si>
  <si>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</si>
  <si>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</si>
  <si>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</si>
  <si>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</si>
  <si>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</si>
  <si>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</si>
  <si>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</si>
  <si>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</si>
  <si>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</si>
  <si>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</si>
  <si>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</si>
  <si>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</si>
  <si>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</si>
  <si>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</si>
  <si>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</si>
  <si>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</si>
  <si>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</si>
  <si>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</si>
  <si>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</si>
  <si>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</si>
  <si>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</si>
  <si>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</si>
  <si>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</si>
  <si>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</si>
  <si>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</si>
  <si>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</si>
  <si>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</si>
  <si>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</si>
  <si>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</si>
  <si>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</si>
  <si>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</si>
  <si>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</si>
  <si>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</si>
  <si>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</si>
  <si>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</si>
  <si>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</si>
  <si>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</si>
  <si>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</si>
  <si>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</si>
  <si>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</si>
  <si>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</si>
  <si>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</si>
  <si>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</si>
  <si>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</si>
  <si>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</si>
  <si>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</si>
  <si>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</si>
  <si>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</si>
  <si>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</si>
  <si>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</si>
  <si>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</si>
  <si>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</si>
  <si>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</si>
  <si>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</si>
  <si>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</si>
  <si>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</si>
  <si>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</si>
  <si>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</si>
  <si>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</si>
  <si>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</si>
  <si>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</si>
  <si>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</si>
  <si>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</si>
  <si>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</si>
  <si>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</si>
  <si>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</si>
  <si>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</si>
  <si>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</si>
  <si>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</si>
  <si>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</si>
  <si>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</si>
  <si>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</si>
  <si>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</si>
  <si>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</si>
  <si>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</si>
  <si>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</si>
  <si>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</si>
  <si>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</si>
  <si>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</si>
  <si>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</si>
  <si>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</si>
  <si>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</si>
  <si>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</si>
  <si>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</si>
  <si>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</si>
  <si>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</si>
  <si>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</si>
  <si>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</si>
  <si>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</si>
  <si>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</si>
  <si>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</si>
  <si>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</si>
  <si>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</si>
  <si>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</si>
  <si>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</si>
  <si>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</si>
  <si>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</si>
  <si>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</si>
  <si>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</si>
  <si>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</si>
  <si>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</si>
  <si>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</si>
  <si>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</si>
  <si>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</si>
  <si>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</si>
  <si>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</si>
  <si>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</si>
  <si>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</si>
  <si>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</si>
  <si>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</si>
  <si>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</si>
  <si>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</si>
  <si>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</si>
  <si>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</si>
  <si>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</si>
  <si>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</si>
  <si>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</si>
  <si>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</si>
  <si>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</si>
  <si>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</si>
  <si>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</si>
  <si>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</si>
  <si>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</si>
  <si>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</si>
  <si>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</si>
  <si>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</si>
  <si>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</si>
  <si>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</si>
  <si>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</si>
  <si>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</si>
  <si>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</si>
  <si>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</si>
  <si>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</si>
  <si>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</si>
  <si>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</si>
  <si>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</si>
  <si>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</si>
  <si>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</si>
  <si>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</si>
  <si>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</si>
  <si>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</si>
  <si>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</si>
  <si>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</si>
  <si>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</si>
  <si>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</si>
  <si>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</si>
  <si>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</si>
  <si>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</si>
  <si>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</si>
  <si>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</si>
  <si>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</si>
  <si>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</si>
  <si>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</si>
  <si>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</si>
  <si>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</si>
  <si>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</si>
  <si>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</si>
  <si>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</si>
  <si>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</si>
  <si>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</si>
  <si>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</si>
  <si>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</si>
  <si>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</si>
  <si>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</si>
  <si>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</si>
  <si>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</si>
  <si>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</si>
  <si>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</si>
  <si>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</si>
  <si>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</si>
  <si>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</si>
  <si>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</si>
  <si>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</si>
  <si>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</si>
  <si>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</si>
  <si>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</si>
  <si>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</si>
  <si>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</si>
  <si>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</si>
  <si>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</si>
  <si>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</si>
  <si>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</si>
  <si>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</si>
  <si>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</si>
  <si>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</si>
  <si>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</si>
  <si>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</si>
  <si>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</si>
  <si>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</si>
  <si>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</si>
  <si>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</si>
  <si>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</si>
  <si>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</si>
  <si>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</si>
  <si>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</si>
  <si>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</si>
  <si>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</si>
  <si>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</si>
  <si>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</si>
  <si>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</si>
  <si>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</si>
  <si>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</si>
  <si>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</si>
  <si>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</si>
  <si>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</si>
  <si>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</si>
  <si>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</si>
  <si>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</si>
  <si>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</si>
  <si>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</si>
  <si>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</si>
  <si>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</si>
  <si>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</si>
  <si>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</si>
  <si>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</si>
  <si>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</si>
  <si>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</si>
  <si>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</si>
  <si>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</si>
  <si>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</si>
  <si>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</si>
  <si>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</si>
  <si>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</si>
  <si>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</si>
  <si>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</si>
  <si>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</si>
  <si>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</si>
  <si>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</si>
  <si>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</si>
  <si>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</si>
  <si>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</si>
  <si>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</si>
  <si>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</si>
  <si>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</si>
  <si>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</si>
  <si>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</si>
  <si>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</si>
  <si>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</si>
  <si>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</si>
  <si>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</si>
  <si>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</si>
  <si>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</si>
  <si>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</si>
  <si>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</si>
  <si>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</si>
  <si>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</si>
  <si>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</si>
  <si>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</si>
  <si>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</si>
  <si>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</si>
  <si>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</si>
  <si>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</si>
  <si>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</si>
  <si>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</si>
  <si>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</si>
  <si>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</si>
  <si>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</si>
  <si>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</si>
  <si>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</si>
  <si>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</si>
  <si>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</si>
  <si>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</si>
  <si>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</si>
  <si>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</si>
  <si>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</si>
  <si>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</si>
  <si>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</si>
  <si>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</si>
  <si>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</si>
  <si>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</si>
  <si>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</si>
  <si>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</si>
  <si>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</si>
  <si>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</si>
  <si>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</si>
  <si>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</si>
  <si>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</si>
  <si>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</si>
  <si>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</si>
  <si>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</si>
  <si>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</si>
  <si>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</si>
  <si>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</si>
  <si>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</si>
  <si>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</si>
  <si>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</si>
  <si>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</si>
  <si>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</si>
  <si>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</si>
  <si>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</si>
  <si>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</si>
  <si>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</si>
  <si>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</si>
  <si>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</si>
  <si>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</si>
  <si>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</si>
  <si>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</si>
  <si>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</si>
  <si>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</si>
  <si>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</si>
  <si>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</si>
  <si>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</si>
  <si>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</si>
  <si>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</si>
  <si>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</si>
  <si>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</si>
  <si>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</si>
  <si>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</si>
  <si>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</si>
  <si>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</si>
  <si>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</si>
  <si>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</si>
  <si>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</si>
  <si>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</si>
  <si>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</si>
  <si>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</si>
  <si>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</si>
  <si>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</si>
  <si>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</si>
  <si>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</si>
  <si>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</si>
  <si>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</si>
  <si>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</si>
  <si>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</si>
  <si>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</si>
  <si>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</si>
  <si>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</si>
  <si>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</si>
  <si>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</si>
  <si>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</si>
  <si>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</si>
  <si>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</si>
  <si>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</si>
  <si>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</si>
  <si>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</si>
  <si>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</si>
  <si>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</si>
  <si>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</si>
  <si>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</si>
  <si>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</si>
  <si>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</si>
  <si>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</si>
  <si>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</si>
  <si>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</si>
  <si>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</si>
  <si>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</si>
  <si>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</si>
  <si>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</si>
  <si>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</si>
  <si>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</si>
  <si>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</si>
  <si>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</si>
  <si>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</si>
  <si>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</si>
  <si>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</si>
  <si>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</si>
  <si>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</si>
  <si>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</si>
  <si>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</si>
  <si>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</si>
  <si>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</si>
  <si>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</si>
  <si>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</si>
  <si>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</si>
  <si>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</si>
  <si>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</si>
  <si>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</si>
  <si>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</si>
  <si>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</si>
  <si>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</si>
  <si>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</si>
  <si>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</si>
  <si>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</si>
  <si>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</si>
  <si>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</si>
  <si>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</si>
  <si>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</si>
  <si>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</si>
  <si>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</si>
  <si>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</si>
  <si>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</si>
  <si>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</si>
  <si>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</si>
  <si>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</si>
  <si>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</si>
  <si>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</si>
  <si>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</si>
  <si>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</si>
  <si>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</si>
  <si>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</si>
  <si>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</si>
  <si>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</si>
  <si>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</si>
  <si>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</si>
  <si>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</si>
  <si>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</si>
  <si>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</si>
  <si>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</si>
  <si>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</si>
  <si>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</si>
  <si>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</si>
  <si>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</si>
  <si>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</si>
  <si>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</si>
  <si>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</si>
  <si>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</si>
  <si>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</si>
  <si>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</si>
  <si>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</si>
  <si>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</si>
  <si>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</si>
  <si>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</si>
  <si>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</si>
  <si>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</si>
  <si>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</si>
  <si>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</si>
  <si>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</si>
  <si>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</si>
  <si>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</si>
  <si>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</si>
  <si>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</si>
  <si>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</si>
  <si>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</si>
  <si>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</si>
  <si>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</si>
  <si>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</si>
  <si>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</si>
  <si>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</si>
  <si>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</si>
  <si>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</si>
  <si>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</si>
  <si>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</si>
  <si>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</si>
  <si>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</si>
  <si>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</si>
  <si>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</si>
  <si>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</si>
  <si>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</si>
  <si>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</si>
  <si>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</si>
  <si>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</si>
  <si>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</si>
  <si>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</si>
  <si>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</si>
  <si>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</si>
  <si>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</si>
  <si>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</si>
  <si>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</si>
  <si>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</si>
  <si>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</si>
  <si>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</si>
  <si>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</si>
  <si>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</si>
  <si>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</si>
  <si>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</si>
  <si>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</si>
  <si>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</si>
  <si>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</si>
  <si>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</si>
  <si>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</si>
  <si>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</si>
  <si>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</si>
  <si>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</si>
  <si>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</si>
  <si>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</si>
  <si>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</si>
  <si>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</si>
  <si>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</si>
  <si>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</si>
  <si>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</si>
  <si>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</si>
  <si>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</si>
  <si>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</si>
  <si>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</si>
  <si>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</si>
  <si>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</si>
  <si>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</si>
  <si>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</si>
  <si>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</si>
  <si>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</si>
  <si>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</si>
  <si>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</si>
  <si>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</si>
  <si>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</si>
  <si>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</si>
  <si>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</si>
  <si>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</si>
  <si>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</si>
  <si>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</si>
  <si>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</si>
  <si>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</si>
  <si>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</si>
  <si>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</si>
  <si>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</si>
  <si>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</si>
  <si>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</si>
  <si>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</si>
  <si>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</si>
  <si>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</si>
  <si>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</si>
  <si>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</si>
  <si>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</si>
  <si>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</si>
  <si>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</si>
  <si>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</si>
  <si>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</si>
  <si>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</si>
  <si>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</si>
  <si>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</si>
  <si>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</si>
  <si>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</si>
  <si>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</si>
  <si>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</si>
  <si>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</si>
  <si>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</si>
  <si>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</si>
  <si>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</si>
  <si>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</si>
  <si>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</si>
  <si>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</si>
  <si>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</si>
  <si>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</si>
  <si>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</si>
  <si>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</si>
  <si>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</si>
  <si>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</si>
  <si>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</si>
  <si>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</si>
  <si>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</si>
  <si>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</si>
  <si>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</si>
  <si>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</si>
  <si>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</si>
  <si>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</si>
  <si>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</si>
  <si>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</si>
  <si>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</si>
  <si>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</si>
  <si>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</si>
  <si>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</si>
  <si>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</si>
  <si>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</si>
  <si>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</si>
  <si>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</si>
  <si>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</si>
  <si>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</si>
  <si>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</si>
  <si>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</si>
  <si>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</si>
  <si>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</si>
  <si>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</si>
  <si>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</si>
  <si>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</si>
  <si>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</si>
  <si>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</si>
  <si>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</si>
  <si>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</si>
  <si>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</si>
  <si>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</si>
  <si>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</si>
  <si>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</si>
  <si>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</si>
  <si>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</si>
  <si>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</si>
  <si>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</si>
  <si>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</si>
  <si>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</si>
  <si>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</si>
  <si>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</si>
  <si>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</si>
  <si>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</si>
  <si>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</si>
  <si>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</si>
  <si>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</si>
  <si>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</si>
  <si>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</si>
  <si>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</si>
  <si>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</si>
  <si>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</si>
  <si>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</si>
  <si>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</si>
  <si>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</si>
  <si>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</si>
  <si>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</si>
  <si>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</si>
  <si>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</si>
  <si>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</si>
  <si>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</si>
  <si>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</si>
  <si>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</si>
  <si>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</si>
  <si>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</si>
  <si>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</si>
  <si>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</si>
  <si>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</si>
  <si>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</si>
  <si>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</si>
  <si>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</si>
  <si>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</si>
  <si>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</si>
  <si>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</si>
  <si>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</si>
  <si>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</si>
  <si>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</si>
  <si>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</si>
  <si>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</si>
  <si>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</si>
  <si>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</si>
  <si>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</si>
  <si>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</si>
  <si>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</si>
  <si>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</si>
  <si>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</si>
  <si>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</si>
  <si>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</si>
  <si>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</si>
  <si>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</si>
  <si>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</si>
  <si>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</si>
  <si>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</si>
  <si>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</si>
  <si>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</si>
  <si>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</si>
  <si>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</si>
  <si>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</si>
  <si>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</si>
  <si>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</si>
  <si>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</si>
  <si>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</si>
  <si>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</si>
  <si>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</si>
  <si>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</si>
  <si>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</si>
  <si>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</si>
  <si>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</si>
  <si>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</si>
  <si>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</si>
  <si>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</si>
  <si>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</si>
  <si>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</si>
  <si>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</si>
  <si>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</si>
  <si>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</si>
  <si>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</si>
  <si>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</si>
  <si>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</si>
  <si>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</si>
  <si>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</si>
  <si>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</si>
  <si>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</si>
  <si>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</si>
  <si>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</si>
  <si>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</si>
  <si>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</si>
  <si>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</si>
  <si>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</si>
  <si>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</si>
  <si>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</si>
  <si>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</si>
  <si>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</si>
  <si>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</si>
  <si>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</si>
  <si>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</si>
  <si>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</si>
  <si>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</si>
  <si>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</si>
  <si>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</si>
  <si>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</si>
  <si>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</si>
  <si>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</si>
  <si>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</si>
  <si>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</si>
  <si>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</si>
  <si>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</si>
  <si>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</si>
  <si>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</si>
  <si>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</si>
  <si>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</si>
  <si>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</si>
  <si>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</si>
  <si>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</si>
  <si>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</si>
  <si>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</si>
  <si>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</si>
  <si>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</si>
  <si>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</si>
  <si>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</si>
  <si>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</si>
  <si>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</si>
  <si>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</si>
  <si>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</si>
  <si>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</si>
  <si>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</si>
  <si>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</si>
  <si>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</si>
  <si>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</si>
  <si>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</si>
  <si>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</si>
  <si>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</si>
  <si>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</si>
  <si>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</si>
  <si>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</si>
  <si>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</si>
  <si>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</si>
  <si>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</si>
  <si>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</si>
  <si>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</si>
  <si>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</si>
  <si>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</si>
  <si>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</si>
  <si>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</si>
  <si>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</si>
  <si>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</si>
  <si>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</si>
  <si>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</si>
  <si>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</si>
  <si>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</si>
  <si>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</si>
  <si>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</si>
  <si>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</si>
  <si>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</si>
  <si>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</si>
  <si>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</si>
  <si>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</si>
  <si>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</si>
  <si>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</si>
  <si>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</si>
  <si>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</si>
  <si>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</si>
  <si>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</si>
  <si>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</si>
  <si>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</si>
  <si>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</si>
  <si>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</si>
  <si>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</si>
  <si>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</si>
  <si>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</si>
  <si>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</si>
  <si>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</si>
  <si>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</si>
  <si>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</si>
  <si>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</si>
  <si>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</si>
  <si>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</si>
  <si>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</si>
  <si>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</si>
  <si>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</si>
  <si>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</si>
  <si>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</si>
  <si>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</si>
  <si>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</si>
  <si>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</si>
  <si>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</si>
  <si>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</si>
  <si>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</si>
  <si>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</si>
  <si>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</si>
  <si>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</si>
  <si>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</si>
  <si>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</si>
  <si>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</si>
  <si>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</si>
  <si>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</si>
  <si>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</si>
  <si>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</si>
  <si>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</si>
  <si>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</si>
  <si>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</si>
  <si>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</si>
  <si>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</si>
  <si>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</si>
  <si>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</si>
  <si>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</si>
  <si>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</si>
  <si>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</si>
  <si>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</si>
  <si>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</si>
  <si>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</si>
  <si>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</si>
  <si>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</si>
  <si>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</si>
  <si>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</si>
  <si>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</si>
  <si>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</si>
  <si>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</si>
  <si>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</si>
  <si>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</si>
  <si>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</si>
  <si>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</si>
  <si>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</si>
  <si>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</si>
  <si>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</si>
  <si>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</si>
  <si>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</si>
  <si>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</si>
  <si>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</si>
  <si>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</si>
  <si>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</si>
  <si>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</si>
  <si>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</si>
  <si>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</si>
  <si>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</si>
  <si>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</si>
  <si>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</si>
  <si>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</si>
  <si>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</si>
  <si>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</si>
  <si>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</si>
  <si>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</si>
  <si>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</si>
  <si>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</si>
  <si>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</si>
  <si>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</si>
  <si>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</si>
  <si>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</si>
  <si>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</si>
  <si>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</si>
  <si>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</si>
  <si>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</si>
  <si>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</si>
  <si>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</si>
  <si>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</si>
  <si>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</si>
  <si>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</si>
  <si>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</si>
  <si>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</si>
  <si>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</si>
  <si>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</si>
  <si>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</si>
  <si>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</si>
  <si>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</si>
  <si>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</si>
  <si>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</si>
  <si>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</si>
  <si>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</si>
  <si>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</si>
  <si>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</si>
  <si>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</si>
  <si>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</si>
  <si>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</si>
  <si>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</si>
  <si>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</si>
  <si>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</si>
  <si>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</si>
  <si>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</si>
  <si>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</si>
  <si>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</si>
  <si>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</si>
  <si>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</si>
  <si>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</si>
  <si>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</si>
  <si>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</si>
  <si>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</si>
  <si>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</si>
  <si>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</si>
  <si>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</si>
  <si>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</si>
  <si>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</si>
  <si>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</si>
  <si>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</si>
  <si>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</si>
  <si>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</si>
  <si>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</si>
  <si>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</si>
  <si>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</si>
  <si>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</si>
  <si>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</si>
  <si>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</si>
  <si>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</si>
  <si>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</si>
  <si>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</si>
  <si>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</si>
  <si>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</si>
  <si>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</si>
  <si>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</si>
  <si>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</si>
  <si>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</si>
  <si>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</si>
  <si>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</si>
  <si>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</si>
  <si>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</si>
  <si>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</si>
  <si>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</si>
  <si>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</si>
  <si>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</si>
  <si>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</si>
  <si>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</si>
  <si>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</si>
  <si>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</si>
  <si>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</si>
  <si>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</si>
  <si>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</si>
  <si>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</si>
  <si>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</si>
  <si>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</si>
  <si>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</si>
  <si>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</si>
  <si>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</si>
  <si>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</si>
  <si>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</si>
  <si>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</si>
  <si>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</si>
  <si>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</si>
  <si>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</si>
  <si>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</si>
  <si>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</si>
  <si>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</si>
  <si>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</si>
  <si>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</si>
  <si>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</si>
  <si>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</si>
  <si>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</si>
  <si>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</si>
  <si>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</si>
  <si>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</si>
  <si>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</si>
  <si>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</si>
  <si>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</si>
  <si>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</si>
  <si>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</si>
  <si>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</si>
  <si>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</si>
  <si>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</si>
  <si>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</si>
  <si>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</si>
  <si>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</si>
  <si>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</si>
  <si>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</si>
  <si>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</si>
  <si>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</si>
  <si>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</si>
  <si>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</si>
  <si>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</si>
  <si>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</si>
  <si>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</si>
  <si>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</si>
  <si>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</si>
  <si>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</si>
  <si>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</si>
  <si>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</si>
  <si>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</si>
  <si>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</si>
  <si>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</si>
  <si>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</si>
  <si>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</si>
  <si>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</si>
  <si>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</si>
  <si>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</si>
  <si>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</si>
  <si>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</si>
  <si>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</si>
  <si>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</si>
  <si>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</si>
  <si>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</si>
  <si>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</si>
  <si>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</si>
  <si>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</si>
  <si>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</si>
  <si>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</si>
  <si>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</si>
  <si>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</si>
  <si>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</si>
  <si>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</si>
  <si>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</si>
  <si>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</si>
  <si>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</si>
  <si>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</si>
  <si>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</si>
  <si>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</si>
  <si>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</si>
  <si>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</si>
  <si>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</si>
  <si>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</si>
  <si>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</si>
  <si>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</si>
  <si>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</si>
  <si>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</si>
  <si>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</si>
  <si>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</si>
  <si>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</si>
  <si>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</si>
  <si>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</si>
  <si>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</si>
  <si>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</si>
  <si>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</si>
  <si>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</si>
  <si>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</si>
  <si>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</si>
  <si>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</si>
  <si>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</si>
  <si>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</si>
  <si>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</si>
  <si>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</si>
  <si>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</si>
  <si>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</si>
  <si>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</si>
  <si>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</si>
  <si>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</si>
  <si>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</si>
  <si>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</si>
  <si>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</si>
  <si>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</si>
  <si>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</si>
  <si>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</si>
  <si>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</si>
  <si>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</si>
  <si>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</si>
  <si>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</si>
  <si>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</si>
  <si>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</si>
  <si>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</si>
  <si>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</si>
  <si>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</si>
  <si>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</si>
  <si>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</si>
  <si>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</si>
  <si>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</si>
  <si>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</si>
  <si>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</si>
  <si>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</si>
  <si>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</si>
  <si>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</si>
  <si>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</si>
  <si>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</si>
  <si>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</si>
  <si>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</si>
  <si>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</si>
  <si>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</si>
  <si>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</si>
  <si>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</si>
  <si>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</si>
  <si>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</si>
  <si>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</si>
  <si>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</si>
  <si>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</si>
  <si>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</si>
  <si>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</si>
  <si>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</si>
  <si>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</si>
  <si>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</si>
  <si>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</si>
  <si>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</si>
  <si>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</si>
  <si>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</si>
  <si>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</si>
  <si>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</si>
  <si>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</si>
  <si>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</si>
  <si>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</si>
  <si>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</si>
  <si>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</si>
  <si>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</si>
  <si>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</si>
  <si>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</si>
  <si>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</si>
  <si>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</si>
  <si>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</si>
  <si>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</si>
  <si>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</si>
  <si>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</si>
  <si>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</si>
  <si>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</si>
  <si>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</si>
  <si>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</si>
  <si>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</si>
  <si>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</si>
  <si>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</si>
  <si>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</si>
  <si>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</si>
  <si>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</si>
  <si>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</si>
  <si>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</si>
  <si>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</si>
  <si>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</si>
  <si>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</si>
  <si>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</si>
  <si>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</si>
  <si>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</si>
  <si>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</si>
  <si>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</si>
  <si>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</si>
  <si>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</si>
  <si>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</si>
  <si>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</si>
  <si>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</si>
  <si>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</si>
  <si>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</si>
  <si>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</si>
  <si>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</si>
  <si>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</si>
  <si>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</si>
  <si>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</si>
  <si>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</si>
  <si>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</si>
  <si>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</si>
  <si>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</si>
  <si>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</si>
  <si>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</si>
  <si>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</si>
  <si>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</si>
  <si>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</si>
  <si>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</si>
  <si>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</si>
  <si>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</si>
  <si>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</si>
  <si>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</si>
  <si>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</si>
  <si>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</si>
  <si>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</si>
  <si>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</si>
  <si>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</si>
  <si>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</si>
  <si>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</si>
  <si>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</si>
  <si>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</si>
  <si>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</si>
  <si>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</si>
  <si>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</si>
  <si>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</si>
  <si>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</si>
  <si>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</si>
  <si>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</si>
  <si>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</si>
  <si>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</si>
  <si>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</si>
  <si>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</si>
  <si>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</si>
  <si>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</si>
  <si>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</si>
  <si>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</si>
  <si>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</si>
  <si>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</si>
  <si>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</si>
  <si>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</si>
  <si>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</si>
  <si>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</si>
  <si>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</si>
  <si>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</si>
  <si>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</si>
  <si>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</si>
  <si>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</si>
  <si>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</si>
  <si>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</si>
  <si>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</si>
  <si>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</si>
  <si>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</si>
  <si>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</si>
  <si>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</si>
  <si>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</si>
  <si>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</si>
  <si>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</si>
  <si>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</si>
  <si>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</si>
  <si>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</si>
  <si>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</si>
  <si>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</si>
  <si>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</si>
  <si>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</si>
  <si>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</si>
  <si>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</si>
  <si>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</si>
  <si>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</si>
  <si>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</si>
  <si>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</si>
  <si>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</si>
  <si>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</si>
  <si>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</si>
  <si>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</si>
  <si>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</si>
  <si>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</si>
  <si>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</si>
  <si>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</si>
  <si>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</si>
  <si>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</si>
  <si>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</si>
  <si>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</si>
  <si>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</si>
  <si>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</si>
  <si>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</si>
  <si>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</si>
  <si>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</si>
  <si>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</si>
  <si>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</si>
  <si>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</si>
  <si>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</si>
  <si>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</si>
  <si>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</si>
  <si>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</si>
  <si>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</si>
  <si>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</si>
  <si>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</si>
  <si>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</si>
  <si>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</si>
  <si>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</si>
  <si>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</si>
  <si>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</si>
  <si>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</si>
  <si>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</si>
  <si>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</si>
  <si>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</si>
  <si>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</si>
  <si>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</si>
  <si>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</si>
  <si>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</si>
  <si>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</si>
  <si>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</si>
  <si>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</si>
  <si>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</si>
  <si>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</si>
  <si>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</si>
  <si>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</si>
  <si>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</si>
  <si>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</si>
  <si>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</si>
  <si>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</si>
  <si>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</si>
  <si>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</si>
  <si>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</si>
  <si>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</si>
  <si>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</si>
  <si>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</si>
  <si>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</si>
  <si>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</si>
  <si>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</si>
  <si>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</si>
  <si>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</si>
  <si>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</si>
  <si>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</si>
  <si>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</si>
  <si>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</si>
  <si>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</si>
  <si>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</si>
  <si>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</si>
  <si>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</si>
  <si>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</si>
  <si>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</si>
  <si>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</si>
  <si>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</si>
  <si>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</si>
  <si>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</si>
  <si>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</si>
  <si>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</si>
  <si>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</si>
  <si>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</si>
  <si>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</si>
  <si>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</si>
  <si>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</si>
  <si>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</si>
  <si>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</si>
  <si>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</si>
  <si>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</si>
  <si>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</si>
  <si>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</si>
  <si>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</si>
  <si>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</si>
  <si>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</si>
  <si>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</si>
  <si>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</si>
  <si>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</si>
  <si>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</si>
  <si>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</si>
  <si>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</si>
  <si>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</si>
  <si>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</si>
  <si>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</si>
  <si>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</si>
  <si>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</si>
  <si>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</si>
  <si>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</si>
  <si>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</si>
  <si>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</si>
  <si>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</si>
  <si>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</si>
  <si>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</si>
  <si>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</si>
  <si>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</si>
  <si>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</si>
  <si>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</si>
  <si>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</si>
  <si>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</si>
  <si>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</si>
  <si>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</si>
  <si>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</si>
  <si>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</si>
  <si>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</si>
  <si>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</si>
  <si>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</si>
  <si>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</si>
  <si>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</si>
  <si>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</si>
  <si>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</si>
  <si>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</si>
  <si>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</si>
  <si>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</si>
  <si>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</si>
  <si>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</si>
  <si>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</si>
  <si>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</si>
  <si>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</si>
  <si>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</si>
  <si>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</si>
  <si>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</si>
  <si>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</si>
  <si>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</si>
  <si>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</si>
  <si>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</si>
  <si>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</si>
  <si>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</si>
  <si>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</si>
  <si>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</si>
  <si>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</si>
  <si>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</si>
  <si>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</si>
  <si>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</si>
  <si>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</si>
  <si>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</si>
  <si>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</si>
  <si>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</si>
  <si>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</si>
  <si>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</si>
  <si>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</si>
  <si>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</si>
  <si>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</si>
  <si>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</si>
  <si>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</si>
  <si>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</si>
  <si>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</si>
  <si>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</si>
  <si>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</si>
  <si>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</si>
  <si>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</si>
  <si>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</si>
  <si>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</si>
  <si>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</si>
  <si>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</si>
  <si>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</si>
  <si>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</si>
  <si>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</si>
  <si>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</si>
  <si>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</si>
  <si>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</si>
  <si>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</si>
  <si>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</si>
  <si>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</si>
  <si>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</si>
  <si>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</si>
  <si>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</si>
  <si>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</si>
  <si>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</si>
  <si>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</si>
  <si>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</si>
  <si>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</si>
  <si>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</si>
  <si>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</si>
  <si>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</si>
  <si>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</si>
  <si>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</si>
  <si>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</si>
  <si>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</si>
  <si>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</si>
  <si>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</si>
  <si>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</si>
  <si>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</si>
  <si>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</si>
  <si>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</si>
  <si>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</si>
  <si>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</si>
  <si>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</si>
  <si>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</si>
  <si>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</si>
  <si>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</si>
  <si>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</si>
  <si>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</si>
  <si>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</si>
  <si>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</si>
  <si>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</si>
  <si>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</si>
  <si>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</si>
  <si>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</si>
  <si>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</si>
  <si>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</si>
  <si>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</si>
  <si>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</si>
  <si>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</si>
  <si>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</si>
  <si>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</si>
  <si>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</si>
  <si>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</si>
  <si>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</si>
  <si>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</si>
  <si>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</si>
  <si>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</si>
  <si>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</si>
  <si>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</si>
  <si>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</si>
  <si>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</si>
  <si>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</si>
  <si>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</si>
  <si>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</si>
  <si>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</si>
  <si>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</si>
  <si>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</si>
  <si>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</si>
  <si>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</si>
  <si>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</si>
  <si>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</si>
  <si>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</si>
  <si>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</si>
  <si>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</si>
  <si>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</si>
  <si>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</si>
  <si>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</si>
  <si>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</si>
  <si>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</si>
  <si>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</si>
  <si>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</si>
  <si>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</si>
  <si>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</si>
  <si>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</si>
  <si>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</si>
  <si>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</si>
  <si>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</si>
  <si>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</si>
  <si>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</si>
  <si>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</si>
  <si>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</si>
  <si>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</si>
  <si>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</si>
  <si>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</si>
  <si>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</si>
  <si>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</si>
  <si>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</si>
  <si>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</si>
  <si>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</si>
  <si>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</si>
  <si>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</si>
  <si>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</si>
  <si>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</si>
  <si>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</si>
  <si>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</si>
  <si>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</si>
  <si>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</si>
  <si>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</si>
  <si>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</si>
  <si>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</si>
  <si>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</si>
  <si>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</si>
  <si>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</si>
  <si>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</si>
  <si>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</si>
  <si>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</si>
  <si>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</si>
  <si>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</si>
  <si>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</si>
  <si>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</si>
  <si>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</si>
  <si>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</si>
  <si>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</si>
  <si>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</si>
  <si>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</si>
  <si>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</si>
  <si>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</si>
  <si>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</si>
  <si>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</si>
  <si>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</si>
  <si>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</si>
  <si>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</si>
  <si>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</si>
  <si>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</si>
  <si>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</si>
  <si>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</si>
  <si>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</si>
  <si>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</si>
  <si>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</si>
  <si>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</si>
  <si>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</si>
  <si>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</si>
  <si>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</si>
  <si>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</si>
  <si>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</si>
  <si>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</si>
  <si>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</si>
  <si>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</si>
  <si>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</si>
  <si>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</si>
  <si>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</si>
  <si>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</si>
  <si>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</si>
  <si>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</si>
  <si>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</si>
  <si>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</si>
  <si>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</si>
  <si>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</si>
  <si>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</si>
  <si>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</si>
  <si>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</si>
  <si>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</si>
  <si>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</si>
  <si>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</si>
  <si>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</si>
  <si>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</si>
  <si>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</si>
  <si>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</si>
  <si>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</si>
  <si>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</si>
  <si>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</si>
  <si>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</si>
  <si>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</si>
  <si>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</si>
  <si>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</si>
  <si>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</si>
  <si>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</si>
  <si>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</si>
  <si>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</si>
  <si>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</si>
  <si>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</si>
  <si>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</si>
  <si>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</si>
  <si>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</si>
  <si>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</si>
  <si>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</si>
  <si>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</si>
  <si>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</si>
  <si>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</si>
  <si>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</si>
  <si>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</si>
  <si>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</si>
  <si>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</si>
  <si>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</si>
  <si>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</si>
  <si>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</si>
  <si>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</si>
  <si>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</si>
  <si>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</si>
  <si>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</si>
  <si>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</si>
  <si>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</si>
  <si>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</si>
  <si>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</si>
  <si>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</si>
  <si>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</si>
  <si>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</si>
  <si>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</si>
  <si>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</si>
  <si>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</si>
  <si>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</si>
  <si>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</si>
  <si>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</si>
  <si>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</si>
  <si>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</si>
  <si>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</si>
  <si>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</si>
  <si>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</si>
  <si>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</si>
  <si>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</si>
  <si>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</si>
  <si>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</si>
  <si>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</si>
  <si>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</si>
  <si>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</si>
  <si>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</si>
  <si>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</si>
  <si>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</si>
  <si>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</si>
  <si>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</si>
  <si>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</si>
  <si>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</si>
  <si>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</si>
  <si>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</si>
  <si>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</si>
  <si>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</si>
  <si>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</si>
  <si>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</si>
  <si>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</si>
  <si>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</si>
  <si>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</si>
  <si>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</si>
  <si>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</si>
  <si>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</si>
  <si>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</si>
  <si>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</si>
  <si>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</si>
  <si>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</si>
  <si>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</si>
  <si>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</si>
  <si>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</si>
  <si>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</si>
  <si>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</si>
  <si>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</si>
  <si>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</si>
  <si>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</si>
  <si>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</si>
  <si>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</si>
  <si>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</si>
  <si>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</si>
  <si>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</si>
  <si>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</si>
  <si>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</si>
  <si>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</si>
  <si>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</si>
  <si>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</si>
  <si>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</si>
  <si>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</si>
  <si>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</si>
  <si>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</si>
  <si>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</si>
  <si>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</si>
  <si>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</si>
  <si>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</si>
  <si>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</si>
  <si>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</si>
  <si>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</si>
  <si>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</si>
  <si>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</si>
  <si>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</si>
  <si>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</si>
  <si>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</si>
  <si>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</si>
  <si>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</si>
  <si>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</si>
  <si>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</si>
  <si>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</si>
  <si>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</si>
  <si>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</si>
  <si>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</si>
  <si>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</si>
  <si>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</si>
  <si>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</si>
  <si>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</si>
  <si>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</si>
  <si>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</si>
  <si>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</si>
  <si>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</si>
  <si>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</si>
  <si>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</si>
  <si>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</si>
  <si>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</si>
  <si>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</si>
  <si>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</si>
  <si>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</si>
  <si>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</si>
  <si>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</si>
  <si>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</si>
  <si>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</si>
  <si>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</si>
  <si>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</si>
  <si>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</si>
  <si>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</si>
  <si>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</si>
  <si>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</si>
  <si>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</si>
  <si>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</si>
  <si>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</si>
  <si>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</si>
  <si>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</si>
  <si>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</si>
  <si>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</si>
  <si>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</si>
  <si>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</si>
  <si>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</si>
  <si>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</si>
  <si>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</si>
  <si>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</si>
  <si>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</si>
  <si>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</si>
  <si>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</si>
  <si>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</si>
  <si>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</si>
  <si>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</si>
  <si>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</si>
  <si>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</si>
  <si>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</si>
  <si>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</si>
  <si>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</si>
  <si>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</si>
  <si>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</si>
  <si>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</si>
  <si>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</si>
  <si>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</si>
  <si>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</si>
  <si>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</si>
  <si>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</si>
  <si>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</si>
  <si>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</si>
  <si>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</si>
  <si>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</si>
  <si>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</si>
  <si>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</si>
  <si>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</si>
  <si>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</si>
  <si>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</si>
  <si>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</si>
  <si>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</si>
  <si>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</si>
  <si>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</si>
  <si>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</si>
  <si>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</si>
  <si>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</si>
  <si>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</si>
  <si>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</si>
  <si>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</si>
  <si>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</si>
  <si>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</si>
  <si>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</si>
  <si>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</si>
  <si>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</si>
  <si>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</si>
  <si>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</si>
  <si>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</si>
  <si>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</si>
  <si>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</si>
  <si>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</si>
  <si>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</si>
  <si>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</si>
  <si>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</si>
  <si>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</si>
  <si>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</si>
  <si>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</si>
  <si>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</si>
  <si>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</si>
  <si>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</si>
  <si>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</si>
  <si>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</si>
  <si>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</si>
  <si>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</si>
  <si>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</si>
  <si>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</si>
  <si>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</si>
  <si>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</si>
  <si>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</si>
  <si>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</si>
  <si>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</si>
  <si>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</si>
  <si>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</si>
  <si>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</si>
  <si>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</si>
  <si>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</si>
  <si>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</si>
  <si>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</si>
  <si>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</si>
  <si>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</si>
  <si>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</si>
  <si>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</si>
  <si>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</si>
  <si>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</si>
  <si>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</si>
  <si>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</si>
  <si>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</si>
  <si>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</si>
  <si>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</si>
  <si>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</si>
  <si>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</si>
  <si>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</si>
  <si>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</si>
  <si>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</si>
  <si>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</si>
  <si>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</si>
  <si>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</si>
  <si>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</si>
  <si>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</si>
  <si>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</si>
  <si>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</si>
  <si>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</si>
  <si>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</si>
  <si>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</si>
  <si>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</si>
  <si>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</si>
  <si>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</si>
  <si>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</si>
  <si>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</si>
  <si>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</si>
  <si>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</si>
  <si>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</si>
  <si>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</si>
  <si>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</si>
  <si>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</si>
  <si>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</si>
  <si>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</si>
  <si>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</si>
  <si>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</si>
  <si>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</si>
  <si>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</si>
  <si>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</si>
  <si>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</si>
  <si>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</si>
  <si>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</si>
  <si>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</si>
  <si>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</si>
  <si>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</si>
  <si>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</si>
  <si>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</si>
  <si>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</si>
  <si>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</si>
  <si>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</si>
  <si>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</si>
  <si>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</si>
  <si>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</si>
  <si>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</si>
  <si>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</si>
  <si>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</si>
  <si>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</si>
  <si>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</si>
  <si>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</si>
  <si>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</si>
  <si>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</si>
  <si>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</si>
  <si>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</si>
  <si>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</si>
  <si>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</si>
  <si>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</si>
  <si>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</si>
  <si>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</si>
  <si>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</si>
  <si>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</si>
  <si>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</si>
  <si>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</si>
  <si>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</si>
  <si>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</si>
  <si>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</si>
  <si>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</si>
  <si>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</si>
  <si>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</si>
  <si>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</si>
  <si>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</si>
  <si>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</si>
  <si>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</si>
  <si>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</si>
  <si>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</si>
  <si>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</si>
  <si>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</si>
  <si>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</si>
  <si>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</si>
  <si>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</si>
  <si>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</si>
  <si>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</si>
  <si>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</si>
  <si>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</si>
  <si>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</si>
  <si>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</si>
  <si>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</si>
  <si>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</si>
  <si>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</si>
  <si>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</si>
  <si>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</si>
  <si>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</si>
  <si>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</si>
  <si>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</si>
  <si>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</si>
  <si>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</si>
  <si>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</si>
  <si>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</si>
  <si>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</si>
  <si>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</si>
  <si>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</si>
  <si>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</si>
  <si>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</si>
  <si>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</si>
  <si>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</si>
  <si>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</si>
  <si>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</si>
  <si>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</si>
  <si>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</si>
  <si>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</si>
  <si>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</si>
  <si>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</si>
  <si>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</si>
  <si>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</si>
  <si>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</si>
  <si>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</si>
  <si>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</si>
  <si>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</si>
  <si>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</si>
  <si>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</si>
  <si>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</si>
  <si>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</si>
  <si>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</si>
  <si>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</si>
  <si>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</si>
  <si>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</si>
  <si>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</si>
  <si>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</si>
  <si>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</si>
  <si>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</si>
  <si>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</si>
  <si>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</si>
  <si>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</si>
  <si>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</si>
  <si>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</si>
  <si>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</si>
  <si>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</si>
  <si>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</si>
  <si>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</si>
  <si>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</si>
  <si>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</si>
  <si>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</si>
  <si>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</si>
  <si>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</si>
  <si>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</si>
  <si>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</si>
  <si>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</si>
  <si>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</si>
  <si>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</si>
  <si>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</si>
  <si>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</si>
  <si>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</si>
  <si>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</si>
  <si>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</si>
  <si>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</si>
  <si>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</si>
  <si>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</si>
  <si>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</si>
  <si>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</si>
  <si>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</si>
  <si>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</si>
  <si>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</si>
  <si>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</si>
  <si>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</si>
  <si>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</si>
  <si>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</si>
  <si>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</si>
  <si>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</si>
  <si>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</si>
  <si>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</si>
  <si>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</si>
  <si>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</si>
  <si>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</si>
  <si>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</si>
  <si>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</si>
  <si>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</si>
  <si>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</si>
  <si>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</si>
  <si>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</si>
  <si>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</si>
  <si>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</si>
  <si>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</si>
  <si>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</si>
  <si>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</si>
  <si>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</si>
  <si>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</si>
  <si>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</si>
  <si>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</si>
  <si>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</si>
  <si>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</si>
  <si>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</si>
  <si>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</si>
  <si>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</si>
  <si>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</si>
  <si>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</si>
  <si>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</si>
  <si>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</si>
  <si>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</si>
  <si>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</si>
  <si>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</si>
  <si>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</si>
  <si>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</si>
  <si>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</si>
  <si>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</si>
  <si>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</si>
  <si>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</si>
  <si>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</si>
  <si>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</si>
  <si>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</si>
  <si>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</si>
  <si>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</si>
  <si>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</si>
  <si>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</si>
  <si>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</si>
  <si>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</si>
  <si>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</si>
  <si>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</si>
  <si>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</si>
  <si>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</si>
  <si>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</si>
  <si>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</si>
  <si>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</si>
  <si>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</si>
  <si>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</si>
  <si>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</si>
  <si>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</si>
  <si>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</si>
  <si>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</si>
  <si>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</si>
  <si>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</si>
  <si>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</si>
  <si>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</si>
  <si>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</si>
  <si>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</si>
  <si>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</si>
  <si>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</si>
  <si>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</si>
  <si>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</si>
  <si>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</si>
  <si>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</si>
  <si>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</si>
  <si>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</si>
  <si>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</si>
  <si>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</si>
  <si>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</si>
  <si>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</si>
  <si>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</si>
  <si>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</si>
  <si>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</si>
  <si>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</si>
  <si>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</si>
  <si>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</si>
  <si>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</si>
  <si>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</si>
  <si>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</si>
  <si>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</si>
  <si>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</si>
  <si>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</si>
  <si>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</si>
  <si>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</si>
  <si>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</si>
  <si>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</si>
  <si>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</si>
  <si>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</si>
  <si>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</si>
  <si>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</si>
  <si>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</si>
  <si>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</si>
  <si>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</si>
  <si>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</si>
  <si>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</si>
  <si>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</si>
  <si>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</si>
  <si>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</si>
  <si>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</si>
  <si>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</si>
  <si>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</si>
  <si>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</si>
  <si>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</si>
  <si>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</si>
  <si>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</si>
  <si>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</si>
  <si>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</si>
  <si>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</si>
  <si>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</si>
  <si>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</si>
  <si>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</si>
  <si>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</si>
  <si>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</si>
  <si>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</si>
  <si>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</si>
  <si>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</si>
  <si>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</si>
  <si>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</si>
  <si>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</si>
  <si>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</si>
  <si>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</si>
  <si>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</si>
  <si>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</si>
  <si>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</si>
  <si>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</si>
  <si>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</si>
  <si>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</si>
  <si>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</si>
  <si>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</si>
  <si>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</si>
  <si>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</si>
  <si>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</si>
  <si>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</si>
  <si>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</si>
  <si>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</si>
  <si>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</si>
  <si>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</si>
  <si>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</si>
  <si>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</si>
  <si>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</si>
  <si>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</si>
  <si>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</si>
  <si>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</si>
  <si>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</si>
  <si>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</si>
  <si>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</si>
  <si>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</si>
  <si>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</si>
  <si>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</si>
  <si>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</si>
  <si>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</si>
  <si>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</si>
  <si>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</si>
  <si>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</si>
  <si>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</si>
  <si>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</si>
  <si>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</si>
  <si>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</si>
  <si>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</si>
  <si>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</si>
  <si>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</si>
  <si>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</si>
  <si>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</si>
  <si>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</si>
  <si>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</si>
  <si>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</si>
  <si>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</si>
  <si>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</si>
  <si>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</si>
  <si>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</si>
  <si>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</si>
  <si>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</si>
  <si>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</si>
  <si>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</si>
  <si>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</si>
  <si>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</si>
  <si>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</si>
  <si>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</si>
  <si>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</si>
  <si>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</si>
  <si>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</si>
  <si>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</si>
  <si>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</si>
  <si>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</si>
  <si>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</si>
  <si>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</si>
  <si>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</si>
  <si>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</si>
  <si>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</si>
  <si>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</si>
  <si>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</si>
  <si>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</si>
  <si>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</si>
  <si>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</si>
  <si>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</si>
  <si>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</si>
  <si>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</si>
  <si>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</si>
  <si>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</si>
  <si>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</si>
  <si>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</si>
  <si>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</si>
  <si>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</si>
  <si>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</si>
  <si>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</si>
  <si>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</si>
  <si>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</si>
  <si>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</si>
  <si>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</si>
  <si>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</si>
  <si>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</si>
  <si>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</si>
  <si>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</si>
  <si>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</si>
  <si>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</si>
  <si>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</si>
  <si>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</si>
  <si>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</si>
  <si>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</si>
  <si>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</si>
  <si>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</si>
  <si>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</si>
  <si>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</si>
  <si>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</si>
  <si>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</si>
  <si>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</si>
  <si>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</si>
  <si>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</si>
  <si>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</si>
  <si>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</si>
  <si>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</si>
  <si>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</si>
  <si>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</si>
  <si>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</si>
  <si>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</si>
  <si>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</si>
  <si>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</si>
  <si>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</si>
  <si>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</si>
  <si>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</si>
  <si>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</si>
  <si>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</si>
  <si>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</si>
  <si>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</si>
  <si>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</si>
  <si>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</si>
  <si>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</si>
  <si>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</si>
  <si>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</si>
  <si>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</si>
  <si>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</si>
  <si>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</si>
  <si>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</si>
  <si>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</si>
  <si>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</si>
  <si>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</si>
  <si>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</si>
  <si>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</si>
  <si>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</si>
  <si>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</si>
  <si>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</si>
  <si>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</si>
  <si>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</si>
  <si>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</si>
  <si>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</si>
  <si>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</si>
  <si>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</si>
  <si>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</si>
  <si>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</si>
  <si>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</si>
  <si>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</si>
  <si>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</si>
  <si>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</si>
  <si>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</si>
  <si>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</si>
  <si>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</si>
  <si>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</si>
  <si>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</si>
  <si>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</si>
  <si>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</si>
  <si>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</si>
  <si>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</si>
  <si>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</si>
  <si>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</si>
  <si>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</si>
  <si>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</si>
  <si>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</si>
  <si>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</si>
  <si>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</si>
  <si>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</si>
  <si>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</si>
  <si>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</si>
  <si>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</si>
  <si>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</si>
  <si>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</si>
  <si>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</si>
  <si>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</si>
  <si>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</si>
  <si>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</si>
  <si>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</si>
  <si>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</si>
  <si>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</si>
  <si>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</si>
  <si>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</si>
  <si>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</si>
  <si>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</si>
  <si>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</si>
  <si>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</si>
  <si>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</si>
  <si>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</si>
  <si>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</si>
  <si>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</si>
  <si>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</si>
  <si>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</si>
  <si>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</si>
  <si>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</si>
  <si>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</si>
  <si>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</si>
  <si>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</si>
  <si>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</si>
  <si>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</si>
  <si>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</si>
  <si>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</si>
  <si>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</si>
  <si>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</si>
  <si>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</si>
  <si>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</si>
  <si>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</si>
  <si>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</si>
  <si>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</si>
  <si>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</si>
  <si>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</si>
  <si>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</si>
  <si>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</si>
  <si>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</si>
  <si>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</si>
  <si>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</si>
  <si>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</si>
  <si>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</si>
  <si>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</si>
  <si>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</si>
  <si>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</si>
  <si>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</si>
  <si>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</si>
  <si>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</si>
  <si>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</si>
  <si>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</si>
  <si>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</si>
  <si>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</si>
  <si>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</si>
  <si>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</si>
  <si>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</si>
  <si>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</si>
  <si>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</si>
  <si>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</si>
  <si>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</si>
  <si>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</si>
  <si>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</si>
  <si>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</si>
  <si>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</si>
  <si>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</si>
  <si>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</si>
  <si>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</si>
  <si>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</si>
  <si>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</si>
  <si>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</si>
  <si>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</si>
  <si>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</si>
  <si>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</si>
  <si>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</si>
  <si>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</si>
  <si>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</si>
  <si>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</si>
  <si>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</si>
  <si>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</si>
  <si>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</si>
  <si>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</si>
  <si>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</si>
  <si>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</si>
  <si>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</si>
  <si>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</si>
  <si>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</si>
  <si>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</si>
  <si>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</si>
  <si>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</si>
  <si>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</si>
  <si>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</si>
  <si>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</si>
  <si>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</si>
  <si>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</si>
  <si>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</si>
  <si>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</si>
  <si>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</si>
  <si>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</si>
  <si>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</si>
  <si>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</si>
  <si>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</si>
  <si>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</si>
  <si>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</si>
  <si>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</si>
  <si>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</si>
  <si>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</si>
  <si>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</si>
  <si>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</si>
  <si>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</si>
  <si>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</si>
  <si>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</si>
  <si>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</si>
  <si>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</si>
  <si>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</si>
  <si>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</si>
  <si>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</si>
  <si>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</si>
  <si>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</si>
  <si>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</si>
  <si>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</si>
  <si>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</si>
  <si>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</si>
  <si>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</si>
  <si>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</si>
  <si>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</si>
  <si>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</si>
  <si>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</si>
  <si>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</si>
  <si>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</si>
  <si>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</si>
  <si>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</si>
  <si>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</si>
  <si>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</si>
  <si>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</si>
  <si>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</si>
  <si>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</si>
  <si>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</si>
  <si>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</si>
  <si>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</si>
  <si>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</si>
  <si>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</si>
  <si>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</si>
  <si>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</si>
  <si>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</si>
  <si>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</si>
  <si>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</si>
  <si>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</si>
  <si>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</si>
  <si>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</si>
  <si>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</si>
  <si>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</si>
  <si>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</si>
  <si>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</si>
  <si>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</si>
  <si>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</si>
  <si>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</si>
  <si>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</si>
  <si>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</si>
  <si>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</si>
  <si>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</si>
  <si>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</si>
  <si>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</si>
  <si>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</si>
  <si>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</si>
  <si>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</si>
  <si>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</si>
  <si>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</si>
  <si>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</si>
  <si>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</si>
  <si>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</si>
  <si>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</si>
  <si>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</si>
  <si>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</si>
  <si>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</si>
  <si>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</si>
  <si>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</si>
  <si>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</si>
  <si>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</si>
  <si>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</si>
  <si>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</si>
  <si>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</si>
  <si>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</si>
  <si>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</si>
  <si>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</si>
  <si>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</si>
  <si>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</si>
  <si>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</si>
  <si>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</si>
  <si>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</si>
  <si>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</si>
  <si>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</si>
  <si>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</si>
  <si>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</si>
  <si>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</si>
  <si>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</si>
  <si>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</si>
  <si>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</si>
  <si>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</si>
  <si>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</si>
  <si>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</si>
  <si>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</si>
  <si>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</si>
  <si>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</si>
  <si>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</si>
  <si>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</si>
  <si>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</si>
  <si>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</si>
  <si>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</si>
  <si>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</si>
  <si>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</si>
  <si>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</si>
  <si>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</si>
  <si>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</si>
  <si>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</si>
  <si>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</si>
  <si>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</si>
  <si>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</si>
  <si>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</si>
  <si>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</si>
  <si>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</si>
  <si>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</si>
  <si>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</si>
  <si>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</si>
  <si>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</si>
  <si>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</si>
  <si>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</si>
  <si>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</si>
  <si>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</si>
  <si>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</si>
  <si>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</si>
  <si>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</si>
  <si>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</si>
  <si>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</si>
  <si>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</si>
  <si>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</si>
  <si>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</si>
  <si>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</si>
  <si>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</si>
  <si>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</si>
  <si>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</si>
  <si>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</si>
  <si>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</si>
  <si>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</si>
  <si>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</si>
  <si>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</si>
  <si>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</si>
  <si>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</si>
  <si>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</si>
  <si>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</si>
  <si>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</si>
  <si>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</si>
  <si>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</si>
  <si>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</si>
  <si>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</si>
  <si>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</si>
  <si>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</si>
  <si>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</si>
  <si>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</si>
  <si>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</si>
  <si>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</si>
  <si>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</si>
  <si>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</si>
  <si>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</si>
  <si>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</si>
  <si>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</si>
  <si>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</si>
  <si>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</si>
  <si>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</si>
  <si>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</si>
  <si>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</si>
  <si>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</si>
  <si>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</si>
  <si>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</si>
  <si>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</si>
  <si>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</si>
  <si>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</si>
  <si>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</si>
  <si>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</si>
  <si>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</si>
  <si>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</si>
  <si>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</si>
  <si>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</si>
  <si>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</si>
  <si>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</si>
  <si>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</si>
  <si>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</si>
  <si>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</si>
  <si>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</si>
  <si>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</si>
  <si>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</si>
  <si>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</si>
  <si>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</si>
  <si>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</si>
  <si>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</si>
  <si>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</si>
  <si>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</si>
  <si>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</si>
  <si>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</si>
  <si>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</si>
  <si>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</si>
  <si>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</si>
  <si>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</si>
  <si>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</si>
  <si>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</si>
  <si>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</si>
  <si>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</si>
  <si>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</si>
  <si>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</si>
  <si>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</si>
  <si>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</si>
  <si>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</si>
  <si>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</si>
  <si>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</si>
  <si>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</si>
  <si>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</si>
  <si>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</si>
  <si>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</si>
  <si>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</si>
  <si>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</si>
  <si>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</si>
  <si>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</si>
  <si>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</si>
  <si>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</si>
  <si>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</si>
  <si>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</si>
  <si>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</si>
  <si>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</si>
  <si>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</si>
  <si>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</si>
  <si>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</si>
  <si>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</si>
  <si>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</si>
  <si>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</si>
  <si>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</si>
  <si>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</si>
  <si>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</si>
  <si>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</si>
  <si>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</si>
  <si>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</si>
  <si>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</si>
  <si>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</si>
  <si>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</si>
  <si>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</si>
  <si>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</si>
  <si>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</si>
  <si>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</si>
  <si>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</si>
  <si>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</si>
  <si>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</si>
  <si>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</si>
  <si>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</si>
  <si>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</si>
  <si>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</si>
  <si>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</si>
  <si>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</si>
  <si>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</si>
  <si>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</si>
  <si>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</si>
  <si>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</si>
  <si>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</si>
  <si>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</si>
  <si>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</si>
  <si>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</si>
  <si>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</si>
  <si>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</si>
  <si>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</si>
  <si>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</si>
  <si>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</si>
  <si>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</si>
  <si>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</si>
  <si>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</si>
  <si>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</si>
  <si>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</si>
  <si>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</si>
  <si>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</si>
  <si>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</si>
  <si>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</si>
  <si>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</si>
  <si>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</si>
  <si>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</si>
  <si>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</si>
  <si>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</si>
  <si>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</si>
  <si>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</si>
  <si>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</si>
  <si>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</si>
  <si>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</si>
  <si>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</si>
  <si>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</si>
  <si>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</si>
  <si>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</si>
  <si>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</si>
  <si>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</si>
  <si>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</si>
  <si>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</si>
  <si>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</si>
  <si>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</si>
  <si>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</si>
  <si>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</si>
  <si>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</si>
  <si>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</si>
  <si>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</si>
  <si>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</si>
  <si>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</si>
  <si>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</si>
  <si>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</si>
  <si>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</si>
  <si>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</si>
  <si>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</si>
  <si>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</si>
  <si>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</si>
  <si>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</si>
  <si>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</si>
  <si>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</si>
  <si>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</si>
  <si>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</si>
  <si>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</si>
  <si>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</si>
  <si>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</si>
  <si>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</si>
  <si>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</si>
  <si>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</si>
  <si>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</si>
  <si>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</si>
  <si>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</si>
  <si>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</si>
  <si>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</si>
  <si>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</si>
  <si>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</si>
  <si>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</si>
  <si>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</si>
  <si>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</si>
  <si>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</si>
  <si>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</si>
  <si>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</si>
  <si>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</si>
  <si>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</si>
  <si>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</si>
  <si>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</si>
  <si>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</si>
  <si>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</si>
  <si>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</si>
  <si>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</si>
  <si>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</si>
  <si>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</si>
  <si>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</si>
  <si>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</si>
  <si>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</si>
  <si>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</si>
  <si>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</si>
  <si>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</si>
  <si>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</si>
  <si>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</si>
  <si>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</si>
  <si>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</si>
  <si>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</si>
  <si>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</si>
  <si>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</si>
  <si>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</si>
  <si>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</si>
  <si>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</si>
  <si>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</si>
  <si>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</si>
  <si>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</si>
  <si>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</si>
  <si>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</si>
  <si>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</si>
  <si>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</si>
  <si>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</si>
  <si>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</si>
  <si>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</si>
  <si>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</si>
  <si>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</si>
  <si>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</si>
  <si>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</si>
  <si>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</si>
  <si>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</si>
  <si>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</si>
  <si>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</si>
  <si>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</si>
  <si>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</si>
  <si>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</si>
  <si>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</si>
  <si>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</si>
  <si>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</si>
  <si>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</si>
  <si>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</si>
  <si>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</si>
  <si>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</si>
  <si>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</si>
  <si>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</si>
  <si>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</si>
  <si>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</si>
  <si>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</si>
  <si>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</si>
  <si>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</si>
  <si>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</si>
  <si>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</si>
  <si>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</si>
  <si>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</si>
  <si>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</si>
  <si>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</si>
  <si>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</si>
  <si>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</si>
  <si>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</si>
  <si>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</si>
  <si>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</si>
  <si>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</si>
  <si>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</si>
  <si>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</si>
  <si>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</si>
  <si>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</si>
  <si>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</si>
  <si>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</si>
  <si>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</si>
  <si>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</si>
  <si>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</si>
  <si>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</si>
  <si>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</si>
  <si>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</si>
  <si>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</si>
  <si>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</si>
  <si>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</si>
  <si>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</si>
  <si>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</si>
  <si>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</si>
  <si>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</si>
  <si>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</si>
  <si>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</si>
  <si>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</si>
  <si>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</si>
  <si>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</si>
  <si>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</si>
  <si>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</si>
  <si>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</si>
  <si>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</si>
  <si>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</si>
  <si>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</si>
  <si>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</si>
  <si>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</si>
  <si>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</si>
  <si>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</si>
  <si>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</si>
  <si>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</si>
  <si>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</si>
  <si>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</si>
  <si>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</si>
  <si>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</si>
  <si>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</si>
  <si>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</si>
  <si>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</si>
  <si>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</si>
  <si>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</si>
  <si>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</si>
  <si>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</si>
  <si>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</si>
  <si>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</si>
  <si>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</si>
  <si>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</si>
  <si>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</si>
  <si>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</si>
  <si>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</si>
  <si>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</si>
  <si>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</si>
  <si>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</si>
  <si>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</si>
  <si>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</si>
  <si>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</si>
  <si>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</si>
  <si>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</si>
  <si>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</si>
  <si>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</si>
  <si>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</si>
  <si>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</si>
  <si>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</si>
  <si>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</si>
  <si>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</si>
  <si>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</si>
  <si>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</si>
  <si>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</si>
  <si>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</si>
  <si>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</si>
  <si>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</si>
  <si>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</si>
  <si>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</si>
  <si>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</si>
  <si>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</si>
  <si>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</si>
  <si>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</si>
  <si>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</si>
  <si>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</si>
  <si>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</si>
  <si>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</si>
  <si>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</si>
  <si>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</si>
  <si>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</si>
  <si>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</si>
  <si>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</si>
  <si>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</si>
  <si>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</si>
  <si>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</si>
  <si>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</si>
  <si>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</si>
  <si>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</si>
  <si>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</si>
  <si>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</si>
  <si>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</si>
  <si>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</si>
  <si>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</si>
  <si>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</si>
  <si>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</si>
  <si>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</si>
  <si>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</si>
  <si>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</si>
  <si>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</si>
  <si>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</si>
  <si>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</si>
  <si>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</si>
  <si>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</si>
  <si>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</si>
  <si>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</si>
  <si>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</si>
  <si>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</si>
  <si>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</si>
  <si>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</si>
  <si>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</si>
  <si>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</si>
  <si>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</si>
  <si>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</si>
  <si>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</si>
  <si>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</si>
  <si>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</si>
  <si>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</si>
  <si>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</si>
  <si>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</si>
  <si>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</si>
  <si>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</si>
  <si>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</si>
  <si>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</si>
  <si>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</si>
  <si>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</si>
  <si>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</si>
  <si>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</si>
  <si>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</si>
  <si>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</si>
  <si>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</si>
  <si>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</si>
  <si>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</si>
  <si>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</si>
  <si>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</si>
  <si>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</si>
  <si>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</si>
  <si>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</si>
  <si>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</si>
  <si>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</si>
  <si>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</si>
  <si>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</si>
  <si>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</si>
  <si>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</si>
  <si>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</si>
  <si>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</si>
  <si>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</si>
  <si>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</si>
  <si>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</si>
  <si>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</si>
  <si>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</si>
  <si>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</si>
  <si>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</si>
  <si>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</si>
  <si>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</si>
  <si>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</si>
  <si>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</si>
  <si>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</si>
  <si>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</si>
  <si>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</si>
  <si>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</si>
  <si>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</si>
  <si>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</si>
  <si>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</si>
  <si>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</si>
  <si>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</si>
  <si>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</si>
  <si>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</si>
  <si>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</si>
  <si>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</si>
  <si>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</si>
  <si>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</si>
  <si>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</si>
  <si>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</si>
  <si>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</si>
  <si>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</si>
  <si>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</si>
  <si>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</si>
  <si>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</si>
  <si>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</si>
  <si>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</si>
  <si>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</si>
  <si>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</si>
  <si>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</si>
  <si>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</si>
  <si>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</si>
  <si>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</si>
  <si>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</si>
  <si>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</si>
  <si>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</si>
  <si>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</si>
  <si>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</si>
  <si>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</si>
  <si>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</si>
  <si>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</si>
  <si>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</si>
  <si>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</si>
  <si>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</si>
  <si>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</si>
  <si>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</si>
  <si>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</si>
  <si>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</si>
  <si>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</si>
  <si>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</si>
  <si>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</si>
  <si>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</si>
  <si>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</si>
  <si>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</si>
  <si>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</si>
  <si>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</si>
  <si>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</si>
  <si>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</si>
  <si>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</si>
  <si>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</si>
  <si>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</si>
  <si>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</si>
  <si>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</si>
  <si>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</si>
  <si>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</si>
  <si>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</si>
  <si>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</si>
  <si>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</si>
  <si>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</si>
  <si>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</si>
  <si>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</si>
  <si>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</si>
  <si>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</si>
  <si>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</si>
  <si>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</si>
  <si>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</si>
  <si>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</si>
  <si>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</si>
  <si>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</si>
  <si>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</si>
  <si>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</si>
  <si>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</si>
  <si>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</si>
  <si>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</si>
  <si>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</si>
  <si>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</si>
  <si>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</si>
  <si>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</si>
  <si>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</si>
  <si>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</si>
  <si>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</si>
  <si>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</si>
  <si>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</si>
  <si>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</si>
  <si>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</si>
  <si>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</si>
  <si>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</si>
  <si>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</si>
  <si>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</si>
  <si>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</si>
  <si>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</si>
  <si>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</si>
  <si>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</si>
  <si>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</si>
  <si>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</si>
  <si>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</si>
  <si>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</si>
  <si>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</si>
  <si>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</si>
  <si>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</si>
  <si>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</si>
  <si>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</si>
  <si>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</si>
  <si>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</si>
  <si>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</si>
  <si>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</si>
  <si>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</si>
  <si>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</si>
  <si>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</si>
  <si>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</si>
  <si>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</si>
  <si>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</si>
  <si>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</si>
  <si>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</si>
  <si>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</si>
  <si>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</si>
  <si>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</si>
  <si>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</si>
  <si>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</si>
  <si>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</si>
  <si>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</si>
  <si>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</si>
  <si>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</si>
  <si>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</si>
  <si>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</si>
  <si>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</si>
  <si>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</si>
  <si>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</si>
  <si>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</si>
  <si>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</si>
  <si>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</si>
  <si>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</si>
  <si>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</si>
  <si>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</si>
  <si>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</si>
  <si>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</si>
  <si>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</si>
  <si>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</si>
  <si>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</si>
  <si>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</si>
  <si>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</si>
  <si>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</si>
  <si>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</si>
  <si>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</si>
  <si>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</si>
  <si>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</si>
  <si>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</si>
  <si>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</si>
  <si>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</si>
  <si>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</si>
  <si>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</si>
  <si>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</si>
  <si>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</si>
  <si>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</si>
  <si>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</si>
  <si>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</si>
  <si>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</si>
  <si>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</si>
  <si>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</si>
  <si>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</si>
  <si>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</si>
  <si>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</si>
  <si>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</si>
  <si>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</si>
  <si>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</si>
  <si>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</si>
  <si>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</si>
  <si>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</si>
  <si>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</si>
  <si>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</si>
  <si>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</si>
  <si>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</si>
  <si>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</si>
  <si>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</si>
  <si>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</si>
  <si>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</si>
  <si>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</si>
  <si>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</si>
  <si>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</si>
  <si>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</si>
  <si>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</si>
  <si>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</si>
  <si>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</si>
  <si>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</si>
  <si>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</si>
  <si>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</si>
  <si>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</si>
  <si>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</si>
  <si>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</si>
  <si>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</si>
  <si>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</si>
  <si>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</si>
  <si>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</si>
  <si>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</si>
  <si>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</si>
  <si>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</si>
  <si>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</si>
  <si>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</si>
  <si>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</si>
  <si>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</si>
  <si>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</si>
  <si>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</si>
  <si>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</si>
  <si>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</si>
  <si>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</si>
  <si>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</si>
  <si>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</si>
  <si>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</si>
  <si>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</si>
  <si>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</si>
  <si>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</si>
  <si>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</si>
  <si>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</si>
  <si>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</si>
  <si>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</si>
  <si>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</si>
  <si>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</si>
  <si>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</si>
  <si>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</si>
  <si>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</si>
  <si>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</si>
  <si>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</si>
  <si>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</si>
  <si>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</si>
  <si>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</si>
  <si>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</si>
  <si>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</si>
  <si>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</si>
  <si>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</si>
  <si>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</si>
  <si>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</si>
  <si>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</si>
  <si>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</si>
  <si>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</si>
  <si>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</si>
  <si>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</si>
  <si>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</si>
  <si>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</si>
  <si>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</si>
  <si>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</si>
  <si>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</si>
  <si>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</si>
  <si>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</si>
  <si>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</si>
  <si>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</si>
  <si>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</si>
  <si>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</si>
  <si>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</si>
  <si>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</si>
  <si>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</si>
  <si>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</si>
  <si>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</si>
  <si>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</si>
  <si>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</si>
  <si>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</si>
  <si>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</si>
  <si>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</si>
  <si>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</si>
  <si>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</si>
  <si>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</si>
  <si>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</si>
  <si>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</si>
  <si>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</si>
  <si>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</si>
  <si>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</si>
  <si>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</si>
  <si>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</si>
  <si>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</si>
  <si>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</si>
  <si>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</si>
  <si>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</si>
  <si>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</si>
  <si>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</si>
  <si>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</si>
  <si>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</si>
  <si>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</si>
  <si>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</si>
  <si>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</si>
  <si>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</si>
  <si>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</si>
  <si>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</si>
  <si>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</si>
  <si>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</si>
  <si>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</si>
  <si>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</si>
  <si>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</si>
  <si>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</si>
  <si>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</si>
  <si>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</si>
  <si>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</si>
  <si>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</si>
  <si>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</si>
  <si>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</si>
  <si>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</si>
  <si>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</si>
  <si>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</si>
  <si>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</si>
  <si>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</si>
  <si>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</si>
  <si>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</si>
  <si>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</si>
  <si>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</si>
  <si>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</si>
  <si>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</si>
  <si>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</si>
  <si>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</si>
  <si>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</si>
  <si>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</si>
  <si>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</si>
  <si>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</si>
  <si>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</si>
  <si>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</si>
  <si>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</si>
  <si>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</si>
  <si>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</si>
  <si>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</si>
  <si>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</si>
  <si>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</si>
  <si>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</si>
  <si>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</si>
  <si>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</si>
  <si>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</si>
  <si>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</si>
  <si>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</si>
  <si>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</si>
  <si>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</si>
  <si>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</si>
  <si>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</si>
  <si>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</si>
  <si>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</si>
  <si>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</si>
  <si>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</si>
  <si>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</si>
  <si>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</si>
  <si>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</si>
  <si>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</si>
  <si>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</si>
  <si>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</si>
  <si>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</si>
  <si>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</si>
  <si>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</si>
  <si>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</si>
  <si>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</si>
  <si>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</si>
  <si>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</si>
  <si>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</si>
  <si>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</si>
  <si>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</si>
  <si>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</si>
  <si>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</si>
  <si>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</si>
  <si>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</si>
  <si>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</si>
  <si>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</si>
  <si>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</si>
  <si>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</si>
  <si>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</si>
  <si>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</si>
  <si>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</si>
  <si>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</si>
  <si>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</si>
  <si>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</si>
  <si>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</si>
  <si>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</si>
  <si>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</si>
  <si>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</si>
  <si>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</si>
  <si>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</si>
  <si>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</si>
  <si>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</si>
  <si>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</si>
  <si>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</si>
  <si>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</si>
  <si>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</si>
  <si>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</si>
  <si>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</si>
  <si>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</si>
  <si>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</si>
  <si>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</si>
  <si>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</si>
  <si>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</si>
  <si>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</si>
  <si>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</si>
  <si>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</si>
  <si>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</si>
  <si>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</si>
  <si>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</si>
  <si>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</si>
  <si>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</si>
  <si>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</si>
  <si>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</si>
  <si>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</si>
  <si>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</si>
  <si>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</si>
  <si>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</si>
  <si>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</si>
  <si>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</si>
  <si>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</si>
  <si>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</si>
  <si>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</si>
  <si>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</si>
  <si>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</si>
  <si>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</si>
  <si>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</si>
  <si>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</si>
  <si>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</si>
  <si>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</si>
  <si>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</si>
  <si>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</si>
  <si>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</si>
  <si>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</si>
  <si>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</si>
  <si>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</si>
  <si>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</si>
  <si>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</si>
  <si>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</si>
  <si>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</si>
  <si>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</si>
  <si>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</si>
  <si>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</si>
  <si>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</si>
  <si>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</si>
  <si>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</si>
  <si>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</si>
  <si>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</si>
  <si>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</si>
  <si>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</si>
  <si>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</si>
  <si>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</si>
  <si>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</si>
  <si>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</si>
  <si>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</si>
  <si>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</si>
  <si>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</si>
  <si>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</si>
  <si>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</si>
  <si>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</si>
  <si>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</si>
  <si>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</si>
  <si>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</si>
  <si>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</si>
  <si>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</si>
  <si>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</si>
  <si>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</si>
  <si>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</si>
  <si>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</si>
  <si>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</si>
  <si>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</si>
  <si>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</si>
  <si>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</si>
  <si>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</si>
  <si>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</si>
  <si>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</si>
  <si>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</si>
  <si>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</si>
  <si>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</si>
  <si>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</si>
  <si>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</si>
  <si>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</si>
  <si>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</si>
  <si>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</si>
  <si>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</si>
  <si>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</si>
  <si>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</si>
  <si>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</si>
  <si>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</si>
  <si>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</si>
  <si>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</si>
  <si>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</si>
  <si>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</si>
  <si>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</si>
  <si>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</si>
  <si>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</si>
  <si>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</si>
  <si>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</si>
  <si>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</si>
  <si>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</si>
  <si>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</si>
  <si>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</si>
  <si>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</si>
  <si>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</si>
  <si>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</si>
  <si>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</si>
  <si>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</si>
  <si>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</si>
  <si>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</si>
  <si>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</si>
  <si>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</si>
  <si>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</si>
  <si>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</si>
  <si>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</si>
  <si>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</si>
  <si>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</si>
  <si>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</si>
  <si>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</si>
  <si>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</si>
  <si>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</si>
  <si>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</si>
  <si>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</si>
  <si>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</si>
  <si>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</si>
  <si>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</si>
  <si>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</si>
  <si>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</si>
  <si>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</si>
  <si>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</si>
  <si>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</si>
  <si>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</si>
  <si>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</si>
  <si>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</si>
  <si>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</si>
  <si>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</si>
  <si>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</si>
  <si>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</si>
  <si>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</si>
  <si>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</si>
  <si>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</si>
  <si>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</si>
  <si>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</si>
  <si>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</si>
  <si>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</si>
  <si>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</si>
  <si>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</si>
  <si>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</si>
  <si>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</si>
  <si>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</si>
  <si>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</si>
  <si>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</si>
  <si>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</si>
  <si>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</si>
  <si>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</si>
  <si>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</si>
  <si>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</si>
  <si>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</si>
  <si>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</si>
  <si>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</si>
  <si>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</si>
  <si>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</si>
  <si>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</si>
  <si>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</si>
  <si>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</si>
  <si>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</si>
  <si>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</si>
  <si>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</si>
  <si>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</si>
  <si>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</si>
  <si>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</si>
  <si>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</si>
  <si>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</si>
  <si>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</si>
  <si>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</si>
  <si>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</si>
  <si>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</si>
  <si>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</si>
  <si>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</si>
  <si>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</si>
  <si>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</si>
  <si>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</si>
  <si>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</si>
  <si>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</si>
  <si>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</si>
  <si>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</si>
  <si>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</si>
  <si>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</si>
  <si>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</si>
  <si>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</si>
  <si>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</si>
  <si>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</si>
  <si>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</si>
  <si>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</si>
  <si>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</si>
  <si>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</si>
  <si>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</si>
  <si>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</si>
  <si>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</si>
  <si>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</si>
  <si>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</si>
  <si>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</si>
  <si>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</si>
  <si>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</si>
  <si>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</si>
  <si>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</si>
  <si>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</si>
  <si>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</si>
  <si>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</si>
  <si>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</si>
  <si>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</si>
  <si>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</si>
  <si>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</si>
  <si>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</si>
  <si>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</si>
  <si>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</si>
  <si>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</si>
  <si>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</si>
  <si>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</si>
  <si>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</si>
  <si>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</si>
  <si>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</si>
  <si>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</si>
  <si>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</si>
  <si>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</si>
  <si>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</si>
  <si>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</si>
  <si>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</si>
  <si>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</si>
  <si>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</si>
  <si>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</si>
  <si>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</si>
  <si>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</si>
  <si>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</si>
  <si>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</si>
  <si>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</si>
  <si>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</si>
  <si>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</si>
  <si>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</si>
  <si>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</si>
  <si>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</si>
  <si>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</si>
  <si>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</si>
  <si>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</si>
  <si>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</si>
  <si>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</si>
  <si>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</si>
  <si>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</si>
  <si>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</si>
  <si>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</si>
  <si>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</si>
  <si>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</si>
  <si>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</si>
  <si>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</si>
  <si>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</si>
  <si>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</si>
  <si>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</si>
  <si>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</si>
  <si>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</si>
  <si>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</si>
  <si>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</si>
  <si>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</si>
  <si>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</si>
  <si>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</si>
  <si>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</si>
  <si>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</si>
  <si>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</si>
  <si>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</si>
  <si>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</si>
  <si>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</si>
  <si>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</si>
  <si>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</si>
  <si>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</si>
  <si>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</si>
  <si>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</si>
  <si>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</si>
  <si>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</si>
  <si>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</si>
  <si>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</si>
  <si>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</si>
  <si>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</si>
  <si>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</si>
  <si>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</si>
  <si>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</si>
  <si>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</si>
  <si>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</si>
  <si>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</si>
  <si>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</si>
  <si>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</si>
  <si>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</si>
  <si>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</si>
  <si>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</si>
  <si>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</si>
  <si>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</si>
  <si>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</si>
  <si>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</si>
  <si>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</si>
  <si>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</si>
  <si>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</si>
  <si>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</si>
  <si>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</si>
  <si>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</si>
  <si>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</si>
  <si>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</si>
  <si>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</si>
  <si>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</si>
  <si>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</si>
  <si>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</si>
  <si>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</si>
  <si>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</si>
  <si>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</si>
  <si>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</si>
  <si>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</si>
  <si>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</si>
  <si>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</si>
  <si>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</si>
  <si>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</si>
  <si>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</si>
  <si>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</si>
  <si>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</si>
  <si>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</si>
  <si>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</si>
  <si>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</si>
  <si>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</si>
  <si>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</si>
  <si>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</si>
  <si>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</si>
  <si>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</si>
  <si>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</si>
  <si>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</si>
  <si>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</si>
  <si>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</si>
  <si>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</si>
  <si>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</si>
  <si>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</si>
  <si>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</si>
  <si>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</si>
  <si>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</si>
  <si>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</si>
  <si>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</si>
  <si>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</si>
  <si>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</si>
  <si>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</si>
  <si>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</si>
  <si>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</si>
  <si>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</si>
  <si>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</si>
  <si>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</si>
  <si>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</si>
  <si>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</si>
  <si>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</si>
  <si>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</si>
  <si>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</si>
  <si>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</si>
  <si>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</si>
  <si>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</si>
  <si>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</si>
  <si>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</si>
  <si>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</si>
  <si>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</si>
  <si>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</si>
  <si>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</si>
  <si>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</si>
  <si>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</si>
  <si>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</si>
  <si>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</si>
  <si>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</si>
  <si>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</si>
  <si>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</si>
  <si>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</si>
  <si>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</si>
  <si>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</si>
  <si>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</si>
  <si>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</si>
  <si>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</si>
  <si>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</si>
  <si>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</si>
  <si>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</si>
  <si>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</si>
  <si>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</si>
  <si>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</si>
  <si>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</si>
  <si>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</si>
  <si>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</si>
  <si>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</si>
  <si>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</si>
  <si>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</si>
  <si>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</si>
  <si>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</si>
  <si>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</si>
  <si>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</si>
  <si>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</si>
  <si>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</si>
  <si>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</si>
  <si>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</si>
  <si>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</si>
  <si>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</si>
  <si>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</si>
  <si>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</si>
  <si>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</si>
  <si>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</si>
  <si>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</si>
  <si>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</si>
  <si>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</si>
  <si>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</si>
  <si>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</si>
  <si>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</si>
  <si>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</si>
  <si>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</si>
  <si>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</si>
  <si>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</si>
  <si>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</si>
  <si>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</si>
  <si>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</si>
  <si>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</si>
  <si>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</si>
  <si>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</si>
  <si>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</si>
  <si>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</si>
  <si>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</si>
  <si>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</si>
  <si>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</si>
  <si>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</si>
  <si>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</si>
  <si>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</si>
  <si>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</si>
  <si>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</si>
  <si>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</si>
  <si>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</si>
  <si>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</si>
  <si>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</si>
  <si>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</si>
  <si>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</si>
  <si>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</si>
  <si>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</si>
  <si>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</si>
  <si>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</si>
  <si>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</si>
  <si>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</si>
  <si>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</si>
  <si>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</si>
  <si>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</si>
  <si>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</si>
  <si>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</si>
  <si>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</si>
  <si>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</si>
  <si>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</si>
  <si>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</si>
  <si>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</si>
  <si>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</si>
  <si>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</si>
  <si>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</si>
  <si>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</si>
  <si>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</si>
  <si>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</si>
  <si>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</si>
  <si>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</si>
  <si>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</si>
  <si>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</si>
  <si>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</si>
  <si>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</si>
  <si>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</si>
  <si>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</si>
  <si>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</si>
  <si>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</si>
  <si>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</si>
  <si>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</si>
  <si>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</si>
  <si>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</si>
  <si>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</si>
  <si>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</si>
  <si>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</si>
  <si>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</si>
  <si>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</si>
  <si>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</si>
  <si>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</si>
  <si>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</si>
  <si>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</si>
  <si>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</si>
  <si>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</si>
  <si>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</si>
  <si>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</si>
  <si>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</si>
  <si>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</si>
  <si>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</si>
  <si>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</si>
  <si>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</si>
  <si>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</si>
  <si>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</si>
  <si>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</si>
  <si>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</si>
  <si>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</si>
  <si>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</si>
  <si>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</si>
  <si>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</si>
  <si>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</si>
  <si>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</si>
  <si>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</si>
  <si>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</si>
  <si>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</si>
  <si>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</si>
  <si>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</si>
  <si>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</si>
  <si>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</si>
  <si>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</si>
  <si>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</si>
  <si>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</si>
  <si>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</si>
  <si>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</si>
  <si>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</si>
  <si>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</si>
  <si>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</si>
  <si>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</si>
  <si>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</si>
  <si>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</si>
  <si>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</si>
  <si>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</si>
  <si>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</si>
  <si>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</si>
  <si>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</si>
  <si>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</si>
  <si>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</si>
  <si>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</si>
  <si>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</si>
  <si>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</si>
  <si>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</si>
  <si>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</si>
  <si>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</si>
  <si>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</si>
  <si>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</si>
  <si>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</si>
  <si>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</si>
  <si>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</si>
  <si>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</si>
  <si>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</si>
  <si>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</si>
  <si>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</si>
  <si>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</si>
  <si>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</si>
  <si>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</si>
  <si>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</si>
  <si>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</si>
  <si>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</si>
  <si>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</si>
  <si>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</si>
  <si>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</si>
  <si>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</si>
  <si>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</si>
  <si>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</si>
  <si>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</si>
  <si>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</si>
  <si>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</si>
  <si>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</si>
  <si>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</si>
  <si>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</si>
  <si>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</si>
  <si>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</si>
  <si>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</si>
  <si>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</si>
  <si>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</si>
  <si>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</si>
  <si>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</si>
  <si>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</si>
  <si>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</si>
  <si>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</si>
  <si>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</si>
  <si>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</si>
  <si>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</si>
  <si>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</si>
  <si>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</si>
  <si>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</si>
  <si>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</si>
  <si>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</si>
  <si>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</si>
  <si>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</si>
  <si>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</si>
  <si>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</si>
  <si>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</si>
  <si>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</si>
  <si>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</si>
  <si>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</si>
  <si>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</si>
  <si>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</si>
  <si>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</si>
  <si>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</si>
  <si>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</si>
  <si>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</si>
  <si>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</si>
  <si>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</si>
  <si>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</si>
  <si>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</si>
  <si>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</si>
  <si>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</si>
  <si>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</si>
  <si>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</si>
  <si>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</si>
  <si>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</si>
  <si>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</si>
  <si>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</si>
  <si>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</si>
  <si>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</si>
  <si>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</si>
  <si>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</si>
  <si>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</si>
  <si>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</si>
  <si>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</si>
  <si>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</si>
  <si>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</si>
  <si>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</si>
  <si>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</si>
  <si>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</si>
  <si>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</si>
  <si>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</si>
  <si>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</si>
  <si>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</si>
  <si>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</si>
  <si>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</si>
  <si>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</si>
  <si>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</si>
  <si>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</si>
  <si>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</si>
  <si>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</si>
  <si>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</si>
  <si>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</si>
  <si>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</si>
  <si>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</si>
  <si>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</si>
  <si>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</si>
  <si>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</si>
  <si>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</si>
  <si>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</si>
  <si>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</si>
  <si>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</si>
  <si>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</si>
  <si>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</si>
  <si>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</si>
  <si>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</si>
  <si>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</si>
  <si>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</si>
  <si>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</si>
  <si>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</si>
  <si>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</si>
  <si>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</si>
  <si>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</si>
  <si>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</si>
  <si>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</si>
  <si>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</si>
  <si>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</si>
  <si>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</si>
  <si>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</si>
  <si>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</si>
  <si>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</si>
  <si>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</si>
  <si>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</si>
  <si>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</si>
  <si>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</si>
  <si>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</si>
  <si>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</si>
  <si>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</si>
  <si>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</si>
  <si>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</si>
  <si>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</si>
  <si>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</si>
  <si>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</si>
  <si>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</si>
  <si>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</si>
  <si>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</si>
  <si>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</si>
  <si>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</si>
  <si>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</si>
  <si>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</si>
  <si>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</si>
  <si>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</si>
  <si>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</si>
  <si>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</si>
  <si>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</si>
  <si>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</si>
  <si>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</si>
  <si>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</si>
  <si>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</si>
  <si>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</si>
  <si>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</si>
  <si>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</si>
  <si>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</si>
  <si>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</si>
  <si>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</si>
  <si>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</si>
  <si>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</si>
  <si>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</si>
  <si>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</si>
  <si>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</si>
  <si>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</si>
  <si>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</si>
  <si>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</si>
  <si>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</si>
  <si>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</si>
  <si>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</si>
  <si>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</si>
  <si>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</si>
  <si>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</si>
  <si>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</si>
  <si>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</si>
  <si>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</si>
  <si>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</si>
  <si>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</si>
  <si>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</si>
  <si>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</si>
  <si>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</si>
  <si>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</si>
  <si>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</si>
  <si>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</si>
  <si>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</si>
  <si>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</si>
  <si>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</si>
  <si>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</si>
  <si>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</si>
  <si>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</si>
  <si>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</si>
  <si>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</si>
  <si>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</si>
  <si>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</si>
  <si>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</si>
  <si>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</si>
  <si>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</si>
  <si>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</si>
  <si>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</si>
  <si>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</si>
  <si>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</si>
  <si>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</si>
  <si>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</si>
  <si>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</si>
  <si>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</si>
  <si>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</si>
  <si>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</si>
  <si>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</si>
  <si>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</si>
  <si>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</si>
  <si>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</si>
  <si>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</si>
  <si>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</si>
  <si>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</si>
  <si>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</si>
  <si>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</si>
  <si>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</si>
  <si>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</si>
  <si>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</si>
  <si>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</si>
  <si>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</si>
  <si>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</si>
  <si>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</si>
  <si>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</si>
  <si>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</si>
  <si>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</si>
  <si>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</si>
  <si>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</si>
  <si>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</si>
  <si>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</si>
  <si>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</si>
  <si>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</si>
  <si>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</si>
  <si>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</si>
  <si>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</si>
  <si>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</si>
  <si>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</si>
  <si>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</si>
  <si>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</si>
  <si>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</si>
  <si>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</si>
  <si>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</si>
  <si>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</si>
  <si>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</si>
  <si>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</si>
  <si>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</si>
  <si>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</si>
  <si>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</si>
  <si>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</si>
  <si>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</si>
  <si>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</si>
  <si>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</si>
  <si>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</si>
  <si>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</si>
  <si>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</si>
  <si>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</si>
  <si>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</si>
  <si>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</si>
  <si>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</si>
  <si>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</si>
  <si>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</si>
  <si>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</si>
  <si>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</si>
  <si>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</si>
  <si>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</si>
  <si>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</si>
  <si>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</si>
  <si>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</si>
  <si>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</si>
  <si>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</si>
  <si>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</si>
  <si>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</si>
  <si>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</si>
  <si>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</si>
  <si>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</si>
  <si>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</si>
  <si>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</si>
  <si>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</si>
  <si>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</si>
  <si>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</si>
  <si>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</si>
  <si>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</si>
  <si>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</si>
  <si>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</si>
  <si>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</si>
  <si>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</si>
  <si>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</si>
  <si>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</si>
  <si>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</si>
  <si>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</si>
  <si>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</si>
  <si>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</si>
  <si>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</si>
  <si>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</si>
  <si>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</si>
  <si>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</si>
  <si>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</si>
  <si>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</si>
  <si>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</si>
  <si>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</si>
  <si>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</si>
  <si>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</si>
  <si>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</si>
  <si>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</si>
  <si>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</si>
  <si>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</si>
  <si>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</si>
  <si>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</si>
  <si>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</si>
  <si>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</si>
  <si>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</si>
  <si>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</si>
  <si>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</si>
  <si>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</si>
  <si>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</si>
  <si>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</si>
  <si>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</si>
  <si>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</si>
  <si>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</si>
  <si>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</si>
  <si>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</si>
  <si>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</si>
  <si>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</si>
  <si>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</si>
  <si>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</si>
  <si>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</si>
  <si>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</si>
  <si>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</si>
  <si>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</si>
  <si>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</si>
  <si>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</si>
  <si>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</si>
  <si>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</si>
  <si>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</si>
  <si>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</si>
  <si>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</si>
  <si>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</si>
  <si>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</si>
  <si>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</si>
  <si>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</si>
  <si>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</si>
  <si>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</si>
  <si>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</si>
  <si>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</si>
  <si>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</si>
  <si>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</si>
  <si>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</si>
  <si>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</si>
  <si>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</si>
  <si>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</si>
  <si>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</si>
  <si>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</si>
  <si>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</si>
  <si>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</si>
  <si>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</si>
  <si>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</si>
  <si>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</si>
  <si>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</si>
  <si>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</si>
  <si>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</si>
  <si>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</si>
  <si>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</si>
  <si>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</si>
  <si>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</si>
  <si>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</si>
  <si>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</si>
  <si>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</si>
  <si>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</si>
  <si>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</si>
  <si>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</si>
  <si>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</si>
  <si>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</si>
  <si>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</si>
  <si>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</si>
  <si>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</si>
  <si>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</si>
  <si>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</si>
  <si>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</si>
  <si>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</si>
  <si>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</si>
  <si>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</si>
  <si>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</si>
  <si>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</si>
  <si>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</si>
  <si>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</si>
  <si>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</si>
  <si>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</si>
  <si>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</si>
  <si>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</si>
  <si>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</si>
  <si>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</si>
  <si>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</si>
  <si>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</si>
  <si>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</si>
  <si>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</si>
  <si>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</si>
  <si>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</si>
  <si>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</si>
  <si>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</si>
  <si>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</si>
  <si>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</si>
  <si>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</si>
  <si>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</si>
  <si>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</si>
  <si>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</si>
  <si>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</si>
  <si>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</si>
  <si>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</si>
  <si>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</si>
  <si>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</si>
  <si>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</si>
  <si>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</si>
  <si>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</si>
  <si>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</si>
  <si>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</si>
  <si>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</si>
  <si>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</si>
  <si>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</si>
  <si>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</si>
  <si>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</si>
  <si>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</si>
  <si>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</si>
  <si>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</si>
  <si>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</si>
  <si>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</si>
  <si>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</si>
  <si>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</si>
  <si>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</si>
  <si>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</si>
  <si>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</si>
  <si>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</si>
  <si>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</si>
  <si>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</si>
  <si>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</si>
  <si>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</si>
  <si>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</si>
  <si>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</si>
  <si>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</si>
  <si>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</si>
  <si>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</si>
  <si>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</si>
  <si>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</si>
  <si>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</si>
  <si>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</si>
  <si>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</si>
  <si>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</si>
  <si>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</si>
  <si>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</si>
  <si>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</si>
  <si>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</si>
  <si>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</si>
  <si>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</si>
  <si>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</si>
  <si>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</si>
  <si>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</si>
  <si>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</si>
  <si>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</si>
  <si>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</si>
  <si>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</si>
  <si>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</si>
  <si>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</si>
  <si>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</si>
  <si>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</si>
  <si>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</si>
  <si>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</si>
  <si>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</si>
  <si>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</si>
  <si>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</si>
  <si>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</si>
  <si>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</si>
  <si>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</si>
  <si>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</si>
  <si>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</si>
  <si>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</si>
  <si>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</si>
  <si>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</si>
  <si>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</si>
  <si>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</si>
  <si>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</si>
  <si>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</si>
  <si>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</si>
  <si>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</si>
  <si>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</si>
  <si>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</si>
  <si>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</si>
  <si>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</si>
  <si>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</si>
  <si>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</si>
  <si>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</si>
  <si>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</si>
  <si>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</si>
  <si>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</si>
  <si>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</si>
  <si>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</si>
  <si>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</si>
  <si>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</si>
  <si>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</si>
  <si>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</si>
  <si>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</si>
  <si>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</si>
  <si>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</si>
  <si>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</si>
  <si>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</si>
  <si>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</si>
  <si>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</si>
  <si>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</si>
  <si>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</si>
  <si>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</si>
  <si>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</si>
  <si>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</si>
  <si>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</si>
  <si>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</si>
  <si>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</si>
  <si>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</si>
  <si>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</si>
  <si>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</si>
  <si>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</si>
  <si>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</si>
  <si>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</si>
  <si>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</si>
  <si>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</si>
  <si>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</si>
  <si>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</si>
  <si>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</si>
  <si>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</si>
  <si>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</si>
  <si>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</si>
  <si>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</si>
  <si>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</si>
  <si>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</si>
  <si>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</si>
  <si>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</si>
  <si>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</si>
  <si>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</si>
  <si>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</si>
  <si>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</si>
  <si>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</si>
  <si>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</si>
  <si>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</si>
  <si>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</si>
  <si>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</si>
  <si>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</si>
  <si>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</si>
  <si>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</si>
  <si>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</si>
  <si>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</si>
  <si>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</si>
  <si>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</si>
  <si>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</si>
  <si>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</si>
  <si>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</si>
  <si>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</si>
  <si>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</si>
  <si>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</si>
  <si>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</si>
  <si>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</si>
  <si>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</si>
  <si>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</si>
  <si>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</si>
  <si>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</si>
  <si>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</si>
  <si>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</si>
  <si>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</si>
  <si>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</si>
  <si>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</si>
  <si>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</si>
  <si>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</si>
  <si>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</si>
  <si>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</si>
  <si>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</si>
  <si>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</si>
  <si>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</si>
  <si>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</si>
  <si>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</si>
  <si>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</si>
  <si>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</si>
  <si>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</si>
  <si>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</si>
  <si>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</si>
  <si>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</si>
  <si>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</si>
  <si>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</si>
  <si>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</si>
  <si>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</si>
  <si>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</si>
  <si>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</si>
  <si>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</si>
  <si>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</si>
  <si>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</si>
  <si>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</si>
  <si>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</si>
  <si>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</si>
  <si>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</si>
  <si>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</si>
  <si>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</si>
  <si>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</si>
  <si>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</si>
  <si>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</si>
  <si>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</si>
  <si>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</si>
  <si>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</si>
  <si>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</si>
  <si>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</si>
  <si>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</si>
  <si>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</si>
  <si>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</si>
  <si>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</si>
  <si>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</si>
  <si>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</si>
  <si>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</si>
  <si>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</si>
  <si>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</si>
  <si>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</si>
  <si>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</si>
  <si>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</si>
  <si>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</si>
  <si>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</si>
  <si>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</si>
  <si>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</si>
  <si>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</si>
  <si>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</si>
  <si>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</si>
  <si>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</si>
  <si>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</si>
  <si>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</si>
  <si>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</si>
  <si>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</si>
  <si>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</si>
  <si>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</si>
  <si>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</si>
  <si>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</si>
  <si>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</si>
  <si>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</si>
  <si>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</si>
  <si>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</si>
  <si>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</si>
  <si>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</si>
  <si>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</si>
  <si>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</si>
  <si>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</si>
  <si>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</si>
  <si>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</si>
  <si>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</si>
  <si>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</si>
  <si>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</si>
  <si>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</si>
  <si>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</si>
  <si>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</si>
  <si>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</si>
  <si>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</si>
  <si>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</si>
  <si>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</si>
  <si>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</si>
  <si>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</si>
  <si>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</si>
  <si>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</si>
  <si>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</si>
  <si>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</si>
  <si>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</si>
  <si>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</si>
  <si>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</si>
  <si>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</si>
  <si>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</si>
  <si>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</si>
  <si>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</si>
  <si>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</si>
  <si>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</si>
  <si>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</si>
  <si>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</si>
  <si>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</si>
  <si>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</si>
  <si>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</si>
  <si>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</si>
  <si>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</si>
  <si>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</si>
  <si>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</si>
  <si>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</si>
  <si>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</si>
  <si>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</si>
  <si>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</si>
  <si>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</si>
  <si>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</si>
  <si>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</si>
  <si>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</si>
  <si>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</si>
  <si>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</si>
  <si>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</si>
  <si>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</si>
  <si>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</si>
  <si>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</si>
  <si>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</si>
  <si>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</si>
  <si>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</si>
  <si>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</si>
  <si>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</si>
  <si>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</si>
  <si>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</si>
  <si>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</si>
  <si>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</si>
  <si>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</si>
  <si>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</si>
  <si>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</si>
  <si>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</si>
  <si>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</si>
  <si>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</si>
  <si>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</si>
  <si>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</si>
  <si>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</si>
  <si>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</si>
  <si>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</si>
  <si>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</si>
  <si>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</si>
  <si>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</si>
  <si>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</si>
  <si>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</si>
  <si>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</si>
  <si>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</si>
  <si>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</si>
  <si>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</si>
  <si>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</si>
  <si>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</si>
  <si>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</si>
  <si>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</si>
  <si>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</si>
  <si>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</si>
  <si>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</si>
  <si>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</si>
  <si>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</si>
  <si>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</si>
  <si>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</si>
  <si>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</si>
  <si>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</si>
  <si>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</si>
  <si>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</si>
  <si>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</si>
  <si>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</si>
  <si>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</si>
  <si>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</si>
  <si>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</si>
  <si>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</si>
  <si>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</si>
  <si>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</si>
  <si>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</si>
  <si>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</si>
  <si>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</si>
  <si>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</si>
  <si>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</si>
  <si>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</si>
  <si>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</si>
  <si>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</si>
  <si>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</si>
  <si>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</si>
  <si>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</si>
  <si>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</si>
  <si>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</si>
  <si>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</si>
  <si>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</si>
  <si>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</si>
  <si>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</si>
  <si>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</si>
  <si>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</si>
  <si>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</si>
  <si>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</si>
  <si>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</si>
  <si>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</si>
  <si>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</si>
  <si>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</si>
  <si>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</si>
  <si>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</si>
  <si>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</si>
  <si>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</si>
  <si>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</si>
  <si>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</si>
  <si>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</si>
  <si>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</si>
  <si>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</si>
  <si>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</si>
  <si>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</si>
  <si>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</si>
  <si>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</si>
  <si>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</si>
  <si>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</si>
  <si>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</si>
  <si>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</si>
  <si>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</si>
  <si>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</si>
  <si>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</si>
  <si>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</si>
  <si>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</si>
  <si>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</si>
  <si>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</si>
  <si>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</si>
  <si>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</si>
  <si>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</si>
  <si>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</si>
  <si>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</si>
  <si>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</si>
  <si>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</si>
  <si>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</si>
  <si>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</si>
  <si>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</si>
  <si>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</si>
  <si>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</si>
  <si>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</si>
  <si>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</si>
  <si>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</si>
  <si>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</si>
  <si>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</si>
  <si>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</si>
  <si>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</si>
  <si>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</si>
  <si>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</si>
  <si>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</si>
  <si>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</si>
  <si>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</si>
  <si>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</si>
  <si>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</si>
  <si>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</si>
  <si>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</si>
  <si>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</si>
  <si>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</si>
  <si>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</si>
  <si>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</si>
  <si>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</si>
  <si>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</si>
  <si>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</si>
  <si>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</si>
  <si>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</si>
  <si>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</si>
  <si>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</si>
  <si>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</si>
  <si>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</si>
  <si>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</si>
  <si>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</si>
  <si>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</si>
  <si>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</si>
  <si>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</si>
  <si>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</si>
  <si>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</si>
  <si>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</si>
  <si>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</si>
  <si>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</si>
  <si>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</si>
  <si>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</si>
  <si>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</si>
  <si>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</si>
  <si>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</si>
  <si>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</si>
  <si>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</si>
  <si>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</si>
  <si>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</si>
  <si>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</si>
  <si>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</si>
  <si>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</si>
  <si>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</si>
  <si>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</si>
  <si>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</si>
  <si>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</si>
  <si>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</si>
  <si>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</si>
  <si>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</si>
  <si>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</si>
  <si>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</si>
  <si>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</si>
  <si>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</si>
  <si>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</si>
  <si>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</si>
  <si>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</si>
  <si>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</si>
  <si>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</si>
  <si>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</si>
  <si>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</si>
  <si>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</si>
  <si>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</si>
  <si>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</si>
  <si>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</si>
  <si>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</si>
  <si>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</si>
  <si>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</si>
  <si>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</si>
  <si>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</si>
  <si>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</si>
  <si>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</si>
  <si>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</si>
  <si>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</si>
  <si>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</si>
  <si>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</si>
  <si>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</si>
  <si>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</si>
  <si>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</si>
  <si>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</si>
  <si>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</si>
  <si>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</si>
  <si>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</si>
  <si>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</si>
  <si>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</si>
  <si>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</si>
  <si>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</si>
  <si>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</si>
  <si>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</si>
  <si>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</si>
  <si>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</si>
  <si>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</si>
  <si>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</si>
  <si>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</si>
  <si>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</si>
  <si>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</si>
  <si>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</si>
  <si>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</si>
  <si>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</si>
  <si>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</si>
  <si>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</si>
  <si>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</si>
  <si>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</si>
  <si>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</si>
  <si>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</si>
  <si>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</si>
  <si>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</si>
  <si>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</si>
  <si>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</si>
  <si>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</si>
  <si>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</si>
  <si>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</si>
  <si>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</si>
  <si>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</si>
  <si>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</si>
  <si>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</si>
  <si>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</si>
  <si>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</si>
  <si>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</si>
  <si>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</si>
  <si>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</si>
  <si>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</si>
  <si>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</si>
  <si>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</si>
  <si>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</si>
  <si>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</si>
  <si>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</si>
  <si>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</si>
  <si>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</si>
  <si>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</si>
  <si>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</si>
  <si>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</si>
  <si>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</si>
  <si>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</si>
  <si>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</si>
  <si>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</si>
  <si>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</si>
  <si>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</si>
  <si>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</si>
  <si>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</si>
  <si>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</si>
  <si>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</si>
  <si>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</si>
  <si>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</si>
  <si>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</si>
  <si>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</si>
  <si>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</si>
  <si>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</si>
  <si>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</si>
  <si>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</si>
  <si>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</si>
  <si>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</si>
  <si>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</si>
  <si>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</si>
  <si>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</si>
  <si>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</si>
  <si>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</si>
  <si>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</si>
  <si>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</si>
  <si>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</si>
  <si>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</si>
  <si>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</si>
  <si>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</si>
  <si>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</si>
  <si>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</si>
  <si>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</si>
  <si>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</si>
  <si>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</si>
  <si>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</si>
  <si>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</si>
  <si>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</si>
  <si>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</si>
  <si>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</si>
  <si>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</si>
  <si>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</si>
  <si>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</si>
  <si>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</si>
  <si>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</si>
  <si>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</si>
  <si>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</si>
  <si>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</si>
  <si>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</si>
  <si>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</si>
  <si>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</si>
  <si>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</si>
  <si>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</si>
  <si>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</si>
  <si>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</si>
  <si>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</si>
  <si>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</si>
  <si>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</si>
  <si>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</si>
  <si>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</si>
  <si>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</si>
  <si>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</si>
  <si>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</si>
  <si>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</si>
  <si>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</si>
  <si>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</si>
  <si>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</si>
  <si>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</si>
  <si>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</si>
  <si>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</si>
  <si>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</si>
  <si>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</si>
  <si>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</si>
  <si>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</si>
  <si>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</si>
  <si>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</si>
  <si>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</si>
  <si>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</si>
  <si>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</si>
  <si>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</si>
  <si>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</si>
  <si>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</si>
  <si>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</si>
  <si>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</si>
  <si>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</si>
  <si>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</si>
  <si>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</si>
  <si>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</si>
  <si>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</si>
  <si>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</si>
  <si>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</si>
  <si>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</si>
  <si>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</si>
  <si>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</si>
  <si>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</si>
  <si>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</si>
  <si>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</si>
  <si>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</si>
  <si>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</si>
  <si>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</si>
  <si>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</si>
  <si>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</si>
  <si>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</si>
  <si>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</si>
  <si>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</si>
  <si>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</si>
  <si>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</si>
  <si>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</si>
  <si>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</si>
  <si>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</si>
  <si>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</si>
  <si>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</si>
  <si>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</si>
  <si>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</si>
  <si>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</si>
  <si>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</si>
  <si>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</si>
  <si>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</si>
  <si>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</si>
  <si>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</si>
  <si>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</si>
  <si>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</si>
  <si>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</si>
  <si>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</si>
  <si>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</si>
  <si>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</si>
  <si>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</si>
  <si>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</si>
  <si>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</si>
  <si>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</si>
  <si>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</si>
  <si>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</si>
  <si>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</si>
  <si>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</si>
  <si>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</si>
  <si>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</si>
  <si>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</si>
  <si>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</si>
  <si>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</si>
  <si>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</si>
  <si>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</si>
  <si>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</si>
  <si>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</si>
  <si>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</si>
  <si>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</si>
  <si>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</si>
  <si>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</si>
  <si>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</si>
  <si>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</si>
  <si>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</si>
  <si>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</si>
  <si>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</si>
  <si>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</si>
  <si>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</si>
  <si>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</si>
  <si>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</si>
  <si>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</si>
  <si>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</si>
  <si>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</si>
  <si>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</si>
  <si>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</si>
  <si>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</si>
  <si>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</si>
  <si>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</si>
  <si>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</si>
  <si>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</si>
  <si>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</si>
  <si>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</si>
  <si>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</si>
  <si>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</si>
  <si>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</si>
  <si>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</si>
  <si>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</si>
  <si>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</si>
  <si>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</si>
  <si>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</si>
  <si>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</si>
  <si>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</si>
  <si>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</si>
  <si>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</si>
  <si>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</si>
  <si>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</si>
  <si>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</si>
  <si>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</si>
  <si>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</si>
  <si>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</si>
  <si>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</si>
  <si>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</si>
  <si>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</si>
  <si>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</si>
  <si>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</si>
  <si>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</si>
  <si>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</si>
  <si>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</si>
  <si>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</si>
  <si>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</si>
  <si>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</si>
  <si>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</si>
  <si>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</si>
  <si>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</si>
  <si>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</si>
  <si>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</si>
  <si>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</si>
  <si>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</si>
  <si>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</si>
  <si>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</si>
  <si>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</si>
  <si>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</si>
  <si>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</si>
  <si>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</si>
  <si>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</si>
  <si>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</si>
  <si>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</si>
  <si>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</si>
  <si>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</si>
  <si>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</si>
  <si>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</si>
  <si>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</si>
  <si>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</si>
  <si>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</si>
  <si>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</si>
  <si>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</si>
  <si>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</si>
  <si>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</si>
  <si>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</si>
  <si>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</si>
  <si>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</si>
  <si>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</si>
  <si>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</si>
  <si>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</si>
  <si>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</si>
  <si>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</si>
  <si>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</si>
  <si>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</si>
  <si>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</si>
  <si>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</si>
  <si>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</si>
  <si>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</si>
  <si>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</si>
  <si>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</si>
  <si>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</si>
  <si>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</si>
  <si>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</si>
  <si>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</si>
  <si>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</si>
  <si>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</si>
  <si>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</si>
  <si>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</si>
  <si>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</si>
  <si>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</si>
  <si>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</si>
  <si>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</si>
  <si>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</si>
  <si>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</si>
  <si>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</si>
  <si>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</si>
  <si>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</si>
  <si>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</si>
  <si>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</si>
  <si>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</si>
  <si>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</si>
  <si>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</si>
  <si>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</si>
  <si>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</si>
  <si>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</si>
  <si>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</si>
  <si>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</si>
  <si>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</si>
  <si>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</si>
  <si>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</si>
  <si>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</si>
  <si>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</si>
  <si>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</si>
  <si>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</si>
  <si>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</si>
  <si>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</si>
  <si>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</si>
  <si>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</si>
  <si>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</si>
  <si>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</si>
  <si>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</si>
  <si>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</si>
  <si>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</si>
  <si>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</si>
  <si>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</si>
  <si>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</si>
  <si>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</si>
  <si>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</si>
  <si>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</si>
  <si>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</si>
  <si>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</si>
  <si>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</si>
  <si>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</si>
  <si>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</si>
  <si>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</si>
  <si>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</si>
  <si>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</si>
  <si>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</si>
  <si>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</si>
  <si>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</si>
  <si>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</si>
  <si>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</si>
  <si>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</si>
  <si>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</si>
  <si>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</si>
  <si>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</si>
  <si>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</si>
  <si>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</si>
  <si>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</si>
  <si>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</si>
  <si>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</si>
  <si>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</si>
  <si>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</si>
  <si>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</si>
  <si>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</si>
  <si>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</si>
  <si>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</si>
  <si>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</si>
  <si>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</si>
  <si>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</si>
  <si>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</si>
  <si>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</si>
  <si>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</si>
  <si>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</si>
  <si>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</si>
  <si>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</si>
  <si>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</si>
  <si>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</si>
  <si>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</si>
  <si>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</si>
  <si>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</si>
  <si>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</si>
  <si>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</si>
  <si>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</si>
  <si>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</si>
  <si>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</si>
  <si>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</si>
  <si>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</si>
  <si>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</si>
  <si>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</si>
  <si>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</si>
  <si>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</si>
  <si>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</si>
  <si>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</si>
  <si>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</si>
  <si>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</si>
  <si>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</si>
  <si>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</si>
  <si>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</si>
  <si>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</si>
  <si>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</si>
  <si>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</si>
  <si>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</si>
  <si>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</si>
  <si>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</si>
  <si>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</si>
  <si>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</si>
  <si>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</si>
  <si>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</si>
  <si>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</si>
  <si>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</si>
  <si>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</si>
  <si>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</si>
  <si>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</si>
  <si>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</si>
  <si>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</si>
  <si>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</si>
  <si>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</si>
  <si>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</si>
  <si>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</si>
  <si>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</si>
  <si>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</si>
  <si>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</si>
  <si>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</si>
  <si>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</si>
  <si>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</si>
  <si>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</si>
  <si>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</si>
  <si>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</si>
  <si>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</si>
  <si>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</si>
  <si>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</si>
  <si>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</si>
  <si>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</si>
  <si>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</si>
  <si>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</si>
  <si>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</si>
  <si>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</si>
  <si>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</si>
  <si>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</si>
  <si>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</si>
  <si>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</si>
  <si>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</si>
  <si>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</si>
  <si>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</si>
  <si>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</si>
  <si>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</si>
  <si>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</si>
  <si>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</si>
  <si>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</si>
  <si>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</si>
  <si>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</si>
  <si>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</si>
  <si>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</si>
  <si>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</si>
  <si>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</si>
  <si>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</si>
  <si>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</si>
  <si>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</si>
  <si>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</si>
  <si>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</si>
  <si>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</si>
  <si>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</si>
  <si>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</si>
  <si>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</si>
  <si>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</si>
  <si>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</si>
  <si>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</si>
  <si>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</si>
  <si>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</si>
  <si>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</si>
  <si>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</si>
  <si>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</si>
  <si>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</si>
  <si>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</si>
  <si>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</si>
  <si>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</si>
  <si>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</si>
  <si>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</si>
  <si>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</si>
  <si>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</si>
  <si>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</si>
  <si>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</si>
  <si>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</si>
  <si>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</si>
  <si>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</si>
  <si>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</si>
  <si>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</si>
  <si>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</si>
  <si>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</si>
  <si>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</si>
  <si>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</si>
  <si>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</si>
  <si>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</si>
  <si>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</si>
  <si>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</si>
  <si>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</si>
  <si>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</si>
  <si>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</si>
  <si>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</si>
  <si>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</si>
  <si>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</si>
  <si>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</si>
  <si>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</si>
  <si>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</si>
  <si>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</si>
  <si>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</si>
  <si>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</si>
  <si>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</si>
  <si>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</si>
  <si>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</si>
  <si>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</si>
  <si>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</si>
  <si>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</si>
  <si>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</si>
  <si>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</si>
  <si>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</si>
  <si>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</si>
  <si>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</si>
  <si>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</si>
  <si>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</si>
  <si>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</si>
  <si>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</si>
  <si>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</si>
  <si>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</si>
  <si>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</si>
  <si>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</si>
  <si>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</si>
  <si>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</si>
  <si>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</si>
  <si>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</si>
  <si>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</si>
  <si>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</si>
  <si>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</si>
  <si>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</si>
  <si>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</si>
  <si>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</si>
  <si>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</si>
  <si>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</si>
  <si>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</si>
  <si>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</si>
  <si>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</si>
  <si>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</si>
  <si>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</si>
  <si>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</si>
  <si>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</si>
  <si>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</si>
  <si>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</si>
  <si>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</si>
  <si>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</si>
  <si>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</si>
  <si>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</si>
  <si>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</si>
  <si>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</si>
  <si>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</si>
  <si>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</si>
  <si>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</si>
  <si>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</si>
  <si>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</si>
  <si>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</si>
  <si>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</si>
  <si>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</si>
  <si>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</si>
  <si>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</si>
  <si>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</si>
  <si>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</si>
  <si>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</si>
  <si>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</si>
  <si>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</si>
  <si>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</si>
  <si>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</si>
  <si>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</si>
  <si>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</si>
  <si>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</si>
  <si>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</si>
  <si>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</si>
  <si>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</si>
  <si>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</si>
  <si>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</si>
  <si>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</si>
  <si>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</si>
  <si>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</si>
  <si>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</si>
  <si>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</si>
  <si>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</si>
  <si>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</si>
  <si>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</si>
  <si>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</si>
  <si>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</si>
  <si>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</si>
  <si>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</si>
  <si>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</si>
  <si>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</si>
  <si>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</si>
  <si>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</si>
  <si>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</si>
  <si>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</si>
  <si>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</si>
  <si>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</si>
  <si>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</si>
  <si>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</si>
  <si>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</si>
  <si>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</si>
  <si>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</si>
  <si>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</si>
  <si>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</si>
  <si>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</si>
  <si>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</si>
  <si>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</si>
  <si>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</si>
  <si>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</si>
  <si>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</si>
  <si>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</si>
  <si>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</si>
  <si>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</si>
  <si>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</si>
  <si>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</si>
  <si>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</si>
  <si>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</si>
  <si>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</si>
  <si>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</si>
  <si>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</si>
  <si>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</si>
  <si>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</si>
  <si>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</si>
  <si>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</si>
  <si>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</si>
  <si>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</si>
  <si>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</si>
  <si>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</si>
  <si>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</si>
  <si>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</si>
  <si>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</si>
  <si>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</si>
  <si>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</si>
  <si>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</si>
  <si>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</si>
  <si>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</si>
  <si>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</si>
  <si>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</si>
  <si>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</si>
  <si>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</si>
  <si>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</si>
  <si>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</si>
  <si>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</si>
  <si>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</si>
  <si>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</si>
  <si>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</si>
  <si>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</si>
  <si>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</si>
  <si>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</si>
  <si>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</si>
  <si>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</si>
  <si>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</si>
  <si>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</si>
  <si>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</si>
  <si>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</si>
  <si>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</si>
  <si>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</si>
  <si>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</si>
  <si>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</si>
  <si>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</si>
  <si>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</si>
  <si>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</si>
  <si>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</si>
  <si>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</si>
  <si>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</si>
  <si>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</si>
  <si>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</si>
  <si>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</si>
  <si>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</si>
  <si>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</si>
  <si>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</si>
  <si>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</si>
  <si>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</si>
  <si>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</si>
  <si>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</si>
  <si>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</si>
  <si>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</si>
  <si>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</si>
  <si>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</si>
  <si>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</si>
  <si>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</si>
  <si>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</si>
  <si>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</si>
  <si>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</si>
  <si>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</si>
  <si>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</si>
  <si>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</si>
  <si>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</si>
  <si>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</si>
  <si>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</si>
  <si>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</si>
  <si>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</si>
  <si>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</si>
  <si>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</si>
  <si>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</si>
  <si>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</si>
  <si>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</si>
  <si>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</si>
  <si>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</si>
  <si>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</si>
  <si>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</si>
  <si>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</si>
  <si>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</si>
  <si>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</si>
  <si>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</si>
  <si>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</si>
  <si>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</si>
  <si>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</si>
  <si>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</si>
  <si>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</si>
  <si>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</si>
  <si>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</si>
  <si>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</si>
  <si>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</si>
  <si>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</si>
  <si>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</si>
  <si>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</si>
  <si>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</si>
  <si>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</si>
  <si>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</si>
  <si>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</si>
  <si>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</si>
  <si>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</si>
  <si>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</si>
  <si>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</si>
  <si>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</si>
  <si>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</si>
  <si>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</si>
  <si>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</si>
  <si>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</si>
  <si>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</si>
  <si>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</si>
  <si>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</si>
  <si>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</si>
  <si>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</si>
  <si>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</si>
  <si>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</si>
  <si>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</si>
  <si>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</si>
  <si>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</si>
  <si>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</si>
  <si>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</si>
  <si>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</si>
  <si>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</si>
  <si>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</si>
  <si>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</si>
  <si>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</si>
  <si>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</si>
  <si>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</si>
  <si>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</si>
  <si>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</si>
  <si>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</si>
  <si>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</si>
  <si>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</si>
  <si>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</si>
  <si>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</si>
  <si>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</si>
  <si>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</si>
  <si>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</si>
  <si>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</si>
  <si>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</si>
  <si>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</si>
  <si>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</si>
  <si>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</si>
  <si>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</si>
  <si>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</si>
  <si>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</si>
  <si>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</si>
  <si>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</si>
  <si>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</si>
  <si>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</si>
  <si>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</si>
  <si>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</si>
  <si>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</si>
  <si>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</si>
  <si>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</si>
  <si>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</si>
  <si>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</si>
  <si>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</si>
  <si>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</si>
  <si>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</si>
  <si>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</si>
  <si>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</si>
  <si>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</si>
  <si>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</si>
  <si>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</si>
  <si>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</si>
  <si>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</si>
  <si>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</si>
  <si>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</si>
  <si>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</si>
  <si>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</si>
  <si>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</si>
  <si>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</si>
  <si>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</si>
  <si>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</si>
  <si>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</si>
  <si>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</si>
  <si>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</si>
  <si>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</si>
  <si>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</si>
  <si>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</si>
  <si>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</si>
  <si>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</si>
  <si>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</si>
  <si>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</si>
  <si>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</si>
  <si>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</si>
  <si>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</si>
  <si>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</si>
  <si>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</si>
  <si>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</si>
  <si>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</si>
  <si>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</si>
  <si>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</si>
  <si>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</si>
  <si>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</si>
  <si>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</si>
  <si>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</si>
  <si>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</si>
  <si>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</si>
  <si>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</si>
  <si>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</si>
  <si>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</si>
  <si>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</si>
  <si>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</si>
  <si>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</si>
  <si>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</si>
  <si>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</si>
  <si>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</si>
  <si>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</si>
  <si>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</si>
  <si>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</si>
  <si>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</si>
  <si>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</si>
  <si>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</si>
  <si>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</si>
  <si>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</si>
  <si>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</si>
  <si>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</si>
  <si>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</si>
  <si>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</si>
  <si>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</si>
  <si>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</si>
  <si>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</si>
  <si>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</si>
  <si>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</si>
  <si>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</si>
  <si>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</si>
  <si>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</si>
  <si>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</si>
  <si>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</si>
  <si>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</si>
  <si>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</si>
  <si>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</si>
  <si>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</si>
  <si>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</si>
  <si>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</si>
  <si>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</si>
  <si>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</si>
  <si>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</si>
  <si>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</si>
  <si>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</si>
  <si>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</si>
  <si>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</si>
  <si>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</si>
  <si>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</si>
  <si>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</si>
  <si>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</si>
  <si>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</si>
  <si>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</si>
  <si>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</si>
  <si>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</si>
  <si>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</si>
  <si>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</si>
  <si>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</si>
  <si>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</si>
  <si>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</si>
  <si>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</si>
  <si>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</si>
  <si>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</si>
  <si>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</si>
  <si>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</si>
  <si>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</si>
  <si>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</si>
  <si>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</si>
  <si>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</si>
  <si>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</si>
  <si>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</si>
  <si>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</si>
  <si>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</si>
  <si>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</si>
  <si>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</si>
  <si>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</si>
  <si>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</si>
  <si>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</si>
  <si>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</si>
  <si>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</si>
  <si>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</si>
  <si>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</si>
  <si>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</si>
  <si>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</si>
  <si>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</si>
  <si>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</si>
  <si>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</si>
  <si>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</si>
  <si>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</si>
  <si>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</si>
  <si>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</si>
  <si>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</si>
  <si>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</si>
  <si>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</si>
  <si>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</si>
  <si>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</si>
  <si>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</si>
  <si>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</si>
  <si>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</si>
  <si>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</si>
  <si>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</si>
  <si>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</si>
  <si>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</si>
  <si>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</si>
  <si>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</si>
  <si>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</si>
  <si>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</si>
  <si>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</si>
  <si>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</si>
  <si>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</si>
  <si>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</si>
  <si>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</si>
  <si>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</si>
  <si>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</si>
  <si>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</si>
  <si>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</si>
  <si>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</si>
  <si>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</si>
  <si>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</si>
  <si>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</si>
  <si>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</si>
  <si>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</si>
  <si>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</si>
  <si>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</si>
  <si>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</si>
  <si>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</si>
  <si>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</si>
  <si>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</si>
  <si>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</si>
  <si>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</si>
  <si>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</si>
  <si>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</si>
  <si>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</si>
  <si>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</si>
  <si>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</si>
  <si>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</si>
  <si>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</si>
  <si>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</si>
  <si>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</si>
  <si>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</si>
  <si>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</si>
  <si>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</si>
  <si>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</si>
  <si>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</si>
  <si>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</si>
  <si>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</si>
  <si>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</si>
  <si>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</si>
  <si>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</si>
  <si>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</si>
  <si>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</si>
  <si>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</si>
  <si>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</si>
  <si>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</si>
  <si>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</si>
  <si>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</si>
  <si>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</si>
  <si>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</si>
  <si>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</si>
  <si>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</si>
  <si>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</si>
  <si>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</si>
  <si>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</si>
  <si>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</si>
  <si>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</si>
  <si>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</si>
  <si>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</si>
  <si>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</si>
  <si>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</si>
  <si>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</si>
  <si>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</si>
  <si>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</si>
  <si>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</si>
  <si>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</si>
  <si>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</si>
  <si>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</si>
  <si>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</si>
  <si>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</si>
  <si>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</si>
  <si>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</si>
  <si>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</si>
  <si>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</si>
  <si>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</si>
  <si>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</si>
  <si>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</si>
  <si>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</si>
  <si>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</si>
  <si>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</si>
  <si>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</si>
  <si>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</si>
  <si>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</si>
  <si>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</si>
  <si>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</si>
  <si>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</si>
  <si>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</si>
  <si>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</si>
  <si>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</si>
  <si>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</si>
  <si>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</si>
  <si>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</si>
  <si>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</si>
  <si>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</si>
  <si>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</si>
  <si>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</si>
  <si>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</si>
  <si>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</si>
  <si>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</si>
  <si>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</si>
  <si>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</si>
  <si>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</si>
  <si>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</si>
  <si>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</si>
  <si>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</si>
  <si>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</si>
  <si>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</si>
  <si>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</si>
  <si>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</si>
  <si>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</si>
  <si>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</si>
  <si>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</si>
  <si>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</si>
  <si>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</si>
  <si>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</si>
  <si>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</si>
  <si>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</si>
  <si>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</si>
  <si>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</si>
  <si>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</si>
  <si>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</si>
  <si>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</si>
  <si>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</si>
  <si>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</si>
  <si>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</si>
  <si>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</si>
  <si>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</si>
  <si>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</si>
  <si>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</si>
  <si>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</si>
  <si>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</si>
  <si>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</si>
  <si>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</si>
  <si>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</si>
  <si>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</si>
  <si>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</si>
  <si>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</si>
  <si>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</si>
  <si>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</si>
  <si>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</si>
  <si>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</si>
  <si>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</si>
  <si>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</si>
  <si>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</si>
  <si>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</si>
  <si>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</si>
  <si>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</si>
  <si>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</si>
  <si>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</si>
  <si>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</si>
  <si>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</si>
  <si>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</si>
  <si>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</si>
  <si>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</si>
  <si>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</si>
  <si>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</si>
  <si>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</si>
  <si>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</si>
  <si>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</si>
  <si>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</si>
  <si>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</si>
  <si>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</si>
  <si>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</si>
  <si>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</si>
  <si>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</si>
  <si>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</si>
  <si>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</si>
  <si>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</si>
  <si>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</si>
  <si>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</si>
  <si>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</si>
  <si>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</si>
  <si>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</si>
  <si>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</si>
  <si>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</si>
  <si>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</si>
  <si>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</si>
  <si>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</si>
  <si>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</si>
  <si>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</si>
  <si>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</si>
  <si>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</si>
  <si>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</si>
  <si>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</si>
  <si>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</si>
  <si>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</si>
  <si>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</si>
  <si>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</si>
  <si>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</si>
  <si>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</si>
  <si>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</si>
  <si>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</si>
  <si>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</si>
  <si>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</si>
  <si>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</si>
  <si>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</si>
  <si>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</si>
  <si>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</si>
  <si>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</si>
  <si>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</si>
  <si>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</si>
  <si>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</si>
  <si>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</si>
  <si>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</si>
  <si>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</si>
  <si>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</si>
  <si>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</si>
  <si>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</si>
  <si>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</si>
  <si>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</si>
  <si>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</si>
  <si>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</si>
  <si>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</si>
  <si>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</si>
  <si>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</si>
  <si>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</si>
  <si>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</si>
  <si>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</si>
  <si>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</si>
  <si>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</si>
  <si>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</si>
  <si>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</si>
  <si>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</si>
  <si>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</si>
  <si>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</si>
  <si>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</si>
  <si>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</si>
  <si>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</si>
  <si>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</si>
  <si>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</si>
  <si>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</si>
  <si>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</si>
  <si>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</si>
  <si>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</si>
  <si>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</si>
  <si>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</si>
  <si>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</si>
  <si>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</si>
  <si>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</si>
  <si>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</si>
  <si>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</si>
  <si>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</si>
  <si>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</si>
  <si>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</si>
  <si>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</si>
  <si>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</si>
  <si>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</si>
  <si>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</si>
  <si>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</si>
  <si>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</si>
  <si>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</si>
  <si>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</si>
  <si>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</si>
  <si>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</si>
  <si>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</si>
  <si>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</si>
  <si>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</si>
  <si>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</si>
  <si>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</si>
  <si>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</si>
  <si>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</si>
  <si>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</si>
  <si>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</si>
  <si>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</si>
  <si>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</si>
  <si>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</si>
  <si>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</si>
  <si>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</si>
  <si>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</si>
  <si>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</si>
  <si>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</si>
  <si>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</si>
  <si>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</si>
  <si>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</si>
  <si>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</si>
  <si>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</si>
  <si>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</si>
  <si>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</si>
  <si>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</si>
  <si>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</si>
  <si>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</si>
  <si>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</si>
  <si>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</si>
  <si>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</si>
  <si>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</si>
  <si>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</si>
  <si>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</si>
  <si>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</si>
  <si>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</si>
  <si>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</si>
  <si>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</si>
  <si>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</si>
  <si>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</si>
  <si>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</si>
  <si>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</si>
  <si>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</si>
  <si>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</si>
  <si>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</si>
  <si>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</si>
  <si>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</si>
  <si>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</si>
  <si>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</si>
  <si>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</si>
  <si>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</si>
  <si>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</si>
  <si>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</si>
  <si>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</si>
  <si>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</si>
  <si>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</si>
  <si>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</si>
  <si>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</si>
  <si>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</si>
  <si>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</si>
  <si>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</si>
  <si>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</si>
  <si>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</si>
  <si>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</si>
  <si>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</si>
  <si>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</si>
  <si>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</si>
  <si>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</si>
  <si>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</si>
  <si>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</si>
  <si>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</si>
  <si>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</si>
  <si>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</si>
  <si>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</si>
  <si>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</si>
  <si>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</si>
  <si>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</si>
  <si>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</si>
  <si>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</si>
  <si>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</si>
  <si>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</si>
  <si>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</si>
  <si>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</si>
  <si>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</si>
  <si>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</si>
  <si>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</si>
  <si>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</si>
  <si>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</si>
  <si>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</si>
  <si>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</si>
  <si>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</si>
  <si>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</si>
  <si>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</si>
  <si>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</si>
  <si>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</si>
  <si>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</si>
  <si>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</si>
  <si>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</si>
  <si>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</si>
  <si>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</si>
  <si>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</si>
  <si>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</si>
  <si>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</si>
  <si>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</si>
  <si>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</si>
  <si>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</si>
  <si>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</si>
  <si>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</si>
  <si>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</si>
  <si>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</si>
  <si>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</si>
  <si>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</si>
  <si>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</si>
  <si>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</si>
  <si>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</si>
  <si>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</si>
  <si>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</si>
  <si>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</si>
  <si>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</si>
  <si>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</si>
  <si>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</si>
  <si>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</si>
  <si>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</si>
  <si>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</si>
  <si>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</si>
  <si>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</si>
  <si>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</si>
  <si>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</si>
  <si>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</si>
  <si>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</si>
  <si>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</si>
  <si>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</si>
  <si>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</si>
  <si>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</si>
  <si>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</si>
  <si>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</si>
  <si>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</si>
  <si>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</si>
  <si>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</si>
  <si>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</si>
  <si>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</si>
  <si>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</si>
  <si>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</si>
  <si>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</si>
  <si>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</si>
  <si>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</si>
  <si>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</si>
  <si>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</si>
  <si>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</si>
  <si>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</si>
  <si>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</si>
  <si>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</si>
  <si>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</si>
  <si>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</si>
  <si>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</si>
  <si>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</si>
  <si>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</si>
  <si>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</si>
  <si>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</si>
  <si>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</si>
  <si>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</si>
  <si>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</si>
  <si>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</si>
  <si>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</si>
  <si>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</si>
  <si>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</si>
  <si>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</si>
  <si>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</si>
  <si>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</si>
  <si>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</si>
  <si>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</si>
  <si>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</si>
  <si>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</si>
  <si>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</si>
  <si>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</si>
  <si>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</si>
  <si>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</si>
  <si>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</si>
  <si>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</si>
  <si>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</si>
  <si>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</si>
  <si>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</si>
  <si>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</si>
  <si>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</si>
  <si>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</si>
  <si>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</si>
  <si>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</si>
  <si>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</si>
  <si>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</si>
  <si>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</si>
  <si>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</si>
  <si>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</si>
  <si>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</si>
  <si>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</si>
  <si>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</si>
  <si>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</si>
  <si>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</si>
  <si>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</si>
  <si>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</si>
  <si>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</si>
  <si>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</si>
  <si>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</si>
  <si>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</si>
  <si>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</si>
  <si>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</si>
  <si>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</si>
  <si>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</si>
  <si>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</si>
  <si>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</si>
  <si>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</si>
  <si>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</si>
  <si>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</si>
  <si>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</si>
  <si>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</si>
  <si>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</si>
  <si>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</si>
  <si>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</si>
  <si>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</si>
  <si>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</si>
  <si>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</si>
  <si>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</si>
  <si>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</si>
  <si>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</si>
  <si>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</si>
  <si>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</si>
  <si>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</si>
  <si>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</si>
  <si>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</si>
  <si>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</si>
  <si>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</si>
  <si>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</si>
  <si>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</si>
  <si>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</si>
  <si>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</si>
  <si>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</si>
  <si>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</si>
  <si>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</si>
  <si>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</si>
  <si>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</si>
  <si>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</si>
  <si>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</si>
  <si>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</si>
  <si>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</si>
  <si>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</si>
  <si>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</si>
  <si>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</si>
  <si>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</si>
  <si>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</si>
  <si>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</si>
  <si>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</si>
  <si>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</si>
  <si>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</si>
  <si>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</si>
  <si>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</si>
  <si>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</si>
  <si>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</si>
  <si>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</si>
  <si>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</si>
  <si>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</si>
  <si>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</si>
  <si>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</si>
  <si>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</si>
  <si>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</si>
  <si>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</si>
  <si>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</si>
  <si>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</si>
  <si>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</si>
  <si>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</si>
  <si>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</si>
  <si>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</si>
  <si>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</si>
  <si>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</si>
  <si>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</si>
  <si>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</si>
  <si>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</si>
  <si>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</si>
  <si>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</si>
  <si>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</si>
  <si>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</si>
  <si>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</si>
  <si>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</si>
  <si>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</si>
  <si>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</si>
  <si>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</si>
  <si>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</si>
  <si>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</si>
  <si>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</si>
  <si>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</si>
  <si>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</si>
  <si>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</si>
  <si>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</si>
  <si>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</si>
  <si>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</si>
  <si>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</si>
  <si>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</si>
  <si>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</si>
  <si>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</si>
  <si>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</si>
  <si>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</si>
  <si>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</si>
  <si>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</si>
  <si>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</si>
  <si>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</si>
  <si>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</si>
  <si>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</si>
  <si>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</si>
  <si>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</si>
  <si>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</si>
  <si>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</si>
  <si>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</si>
  <si>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</si>
  <si>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</si>
  <si>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</si>
  <si>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</si>
  <si>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</si>
  <si>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</si>
  <si>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</si>
  <si>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</si>
  <si>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</si>
  <si>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</si>
  <si>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</si>
  <si>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</si>
  <si>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</si>
  <si>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</si>
  <si>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</si>
  <si>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</si>
  <si>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</si>
  <si>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</si>
  <si>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</si>
  <si>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</si>
  <si>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</si>
  <si>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</si>
  <si>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</si>
  <si>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</si>
  <si>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</si>
  <si>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</si>
  <si>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</si>
  <si>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</si>
  <si>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</si>
  <si>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</si>
  <si>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</si>
  <si>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</si>
  <si>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</si>
  <si>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</si>
  <si>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</si>
  <si>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</si>
  <si>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</si>
  <si>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</si>
  <si>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</si>
  <si>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</si>
  <si>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</si>
  <si>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</si>
  <si>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</si>
  <si>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</si>
  <si>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</si>
  <si>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</si>
  <si>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</si>
  <si>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</si>
  <si>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</si>
  <si>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</si>
  <si>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</si>
  <si>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</si>
  <si>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</si>
  <si>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</si>
  <si>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</si>
  <si>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</si>
  <si>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</si>
  <si>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</si>
  <si>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</si>
  <si>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</si>
  <si>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</si>
  <si>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</si>
  <si>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</si>
  <si>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</si>
  <si>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</si>
  <si>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</si>
  <si>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</si>
  <si>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</si>
  <si>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</si>
  <si>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</si>
  <si>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</si>
  <si>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</si>
  <si>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</si>
  <si>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</si>
  <si>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</si>
  <si>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</si>
  <si>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</si>
  <si>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</si>
  <si>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</si>
  <si>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</si>
  <si>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</si>
  <si>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</si>
  <si>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</si>
  <si>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</si>
  <si>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</si>
  <si>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</si>
  <si>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</si>
  <si>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</si>
  <si>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</si>
  <si>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</si>
  <si>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</si>
  <si>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</si>
  <si>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</si>
  <si>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</si>
  <si>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</si>
  <si>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</si>
  <si>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</si>
  <si>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</si>
  <si>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</si>
  <si>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</si>
  <si>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</si>
  <si>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</si>
  <si>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</si>
  <si>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</si>
  <si>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</si>
  <si>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</si>
  <si>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</si>
  <si>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</si>
  <si>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</si>
  <si>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</si>
  <si>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</si>
  <si>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</si>
  <si>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</si>
  <si>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</si>
  <si>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</si>
  <si>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</si>
  <si>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</si>
  <si>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</si>
  <si>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</si>
  <si>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</si>
  <si>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</si>
  <si>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</si>
  <si>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</si>
  <si>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</si>
  <si>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</si>
  <si>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</si>
  <si>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</si>
  <si>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</si>
  <si>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</si>
  <si>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</si>
  <si>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</si>
  <si>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</si>
  <si>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</si>
  <si>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</si>
  <si>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</si>
  <si>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</si>
  <si>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</si>
  <si>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</si>
  <si>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</si>
  <si>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</si>
  <si>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</si>
  <si>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</si>
  <si>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</si>
  <si>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</si>
  <si>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</si>
  <si>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</si>
  <si>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</si>
  <si>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</si>
  <si>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</si>
  <si>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</si>
  <si>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</si>
  <si>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</si>
  <si>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</si>
  <si>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</si>
  <si>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</si>
  <si>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</si>
  <si>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</si>
  <si>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</si>
  <si>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</si>
  <si>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</si>
  <si>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</si>
  <si>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</si>
  <si>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</si>
  <si>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</si>
  <si>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</si>
  <si>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</si>
  <si>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</si>
  <si>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</si>
  <si>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</si>
  <si>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</si>
  <si>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</si>
  <si>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</si>
  <si>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</si>
  <si>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</si>
  <si>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</si>
  <si>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</si>
  <si>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</si>
  <si>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</si>
  <si>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</si>
  <si>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</si>
  <si>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</si>
  <si>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</si>
  <si>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</si>
  <si>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</si>
  <si>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</si>
  <si>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</si>
  <si>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</si>
  <si>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</si>
  <si>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</si>
  <si>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</si>
  <si>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</si>
  <si>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</si>
  <si>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</si>
  <si>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</si>
  <si>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</si>
  <si>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</si>
  <si>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</si>
  <si>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</si>
  <si>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</si>
  <si>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</si>
  <si>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</si>
  <si>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</si>
  <si>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</si>
  <si>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</si>
  <si>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</si>
  <si>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</si>
  <si>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</si>
  <si>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</si>
  <si>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</si>
  <si>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</si>
  <si>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</si>
  <si>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</si>
  <si>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</si>
  <si>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</si>
  <si>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</si>
  <si>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</si>
  <si>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</si>
  <si>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</si>
  <si>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</si>
  <si>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</si>
  <si>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</si>
  <si>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</si>
  <si>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</si>
  <si>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</si>
  <si>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</si>
  <si>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</si>
  <si>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</si>
  <si>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</si>
  <si>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</si>
  <si>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</si>
  <si>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</si>
  <si>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</si>
  <si>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</si>
  <si>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</si>
  <si>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</si>
  <si>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</si>
  <si>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</si>
  <si>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</si>
  <si>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</si>
  <si>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</si>
  <si>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</si>
  <si>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</si>
  <si>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</si>
  <si>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</si>
  <si>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</si>
  <si>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</si>
  <si>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</si>
  <si>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</si>
  <si>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</si>
  <si>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</si>
  <si>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</si>
  <si>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</si>
  <si>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</si>
  <si>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</si>
  <si>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</si>
  <si>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</si>
  <si>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</si>
  <si>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</si>
  <si>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</si>
  <si>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</si>
  <si>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</si>
  <si>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</si>
  <si>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</si>
  <si>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</si>
  <si>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</si>
  <si>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</si>
  <si>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</si>
  <si>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</si>
  <si>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</si>
  <si>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</si>
  <si>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</si>
  <si>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</si>
  <si>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</si>
  <si>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</si>
  <si>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</si>
  <si>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</si>
  <si>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</si>
  <si>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</si>
  <si>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</si>
  <si>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</si>
  <si>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</si>
  <si>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</si>
  <si>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</si>
  <si>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</si>
  <si>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</si>
  <si>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</si>
  <si>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</si>
  <si>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</si>
  <si>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</si>
  <si>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</si>
  <si>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</si>
  <si>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</si>
  <si>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</si>
  <si>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</si>
  <si>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</si>
  <si>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</si>
  <si>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</si>
  <si>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</si>
  <si>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</si>
  <si>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</si>
  <si>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</si>
  <si>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</si>
  <si>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</si>
  <si>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</si>
  <si>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</si>
  <si>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</si>
  <si>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</si>
  <si>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</si>
  <si>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</si>
  <si>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</si>
  <si>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</si>
  <si>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</si>
  <si>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</si>
  <si>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</si>
  <si>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</si>
  <si>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</si>
  <si>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</si>
  <si>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</si>
  <si>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</si>
  <si>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</si>
  <si>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</si>
  <si>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</si>
  <si>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</si>
  <si>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</si>
  <si>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</si>
  <si>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</si>
  <si>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</si>
  <si>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</si>
  <si>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</si>
  <si>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</si>
  <si>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</si>
  <si>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</si>
  <si>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</si>
  <si>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</si>
  <si>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</si>
  <si>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</si>
  <si>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</si>
  <si>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</si>
  <si>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</si>
  <si>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</si>
  <si>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</si>
  <si>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</si>
  <si>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</si>
  <si>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</si>
  <si>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</si>
  <si>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</si>
  <si>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</si>
  <si>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</si>
  <si>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</si>
  <si>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</si>
  <si>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</si>
  <si>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</si>
  <si>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</si>
  <si>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</si>
  <si>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</si>
  <si>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</si>
  <si>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</si>
  <si>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</si>
  <si>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</si>
  <si>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</si>
  <si>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</si>
  <si>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</si>
  <si>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</si>
  <si>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</si>
  <si>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</si>
  <si>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</si>
  <si>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</si>
  <si>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</si>
  <si>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</si>
  <si>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</si>
  <si>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</si>
  <si>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</si>
  <si>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</si>
  <si>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</si>
  <si>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</si>
  <si>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</si>
  <si>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</si>
  <si>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</si>
  <si>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</si>
  <si>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</si>
  <si>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</si>
  <si>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</si>
  <si>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</si>
  <si>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</si>
  <si>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</si>
  <si>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</si>
  <si>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</si>
  <si>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</si>
  <si>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</si>
  <si>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</si>
  <si>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</si>
  <si>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</si>
  <si>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</si>
  <si>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</si>
  <si>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</si>
  <si>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</si>
  <si>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</si>
  <si>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</si>
  <si>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</si>
  <si>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</si>
  <si>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</si>
  <si>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</si>
  <si>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</si>
  <si>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</si>
  <si>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</si>
  <si>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</si>
  <si>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</si>
  <si>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</si>
  <si>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</si>
  <si>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</si>
  <si>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</si>
  <si>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</si>
  <si>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</si>
  <si>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</si>
  <si>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</si>
  <si>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</si>
  <si>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</si>
  <si>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</si>
  <si>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</si>
  <si>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</si>
  <si>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</si>
  <si>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</si>
  <si>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</si>
  <si>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</si>
  <si>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</si>
  <si>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</si>
  <si>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</si>
  <si>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</si>
  <si>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</si>
  <si>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</si>
  <si>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</si>
  <si>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</si>
  <si>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</si>
  <si>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</si>
  <si>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</si>
  <si>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</si>
  <si>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</si>
  <si>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</si>
  <si>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</si>
  <si>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</si>
  <si>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</si>
  <si>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</si>
  <si>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</si>
  <si>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</si>
  <si>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</si>
  <si>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</si>
  <si>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</si>
  <si>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</si>
  <si>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</si>
  <si>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</si>
  <si>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</si>
  <si>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</si>
  <si>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</si>
  <si>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</si>
  <si>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</si>
  <si>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</si>
  <si>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</si>
  <si>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</si>
  <si>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</si>
  <si>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</si>
  <si>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</si>
  <si>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</si>
  <si>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</si>
  <si>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</si>
  <si>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</si>
  <si>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</si>
  <si>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</si>
  <si>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</si>
  <si>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</si>
  <si>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</si>
  <si>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</si>
  <si>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</si>
  <si>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</si>
  <si>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</si>
  <si>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</si>
  <si>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</si>
  <si>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</si>
  <si>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</si>
  <si>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</si>
  <si>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</si>
  <si>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</si>
  <si>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</si>
  <si>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</si>
  <si>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</si>
  <si>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</si>
  <si>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</si>
  <si>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</si>
  <si>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</si>
  <si>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</si>
  <si>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</si>
  <si>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</si>
  <si>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</si>
  <si>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</si>
  <si>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</si>
  <si>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</si>
  <si>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</si>
  <si>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</si>
  <si>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</si>
  <si>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</si>
  <si>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</si>
  <si>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</si>
  <si>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</si>
  <si>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</si>
  <si>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</si>
  <si>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</si>
  <si>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</si>
  <si>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</si>
  <si>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</si>
  <si>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</si>
  <si>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</si>
  <si>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</si>
  <si>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</si>
  <si>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</si>
  <si>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</si>
  <si>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</si>
  <si>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</si>
  <si>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</si>
  <si>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</si>
  <si>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</si>
  <si>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</si>
  <si>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</si>
  <si>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</si>
  <si>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</si>
  <si>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</si>
  <si>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</si>
  <si>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</si>
  <si>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</si>
  <si>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</si>
  <si>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</si>
  <si>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</si>
  <si>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</si>
  <si>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</si>
  <si>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</si>
  <si>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</si>
  <si>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</si>
  <si>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</si>
  <si>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</si>
  <si>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</si>
  <si>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</si>
  <si>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</si>
  <si>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</si>
  <si>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</si>
  <si>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</si>
  <si>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</si>
  <si>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</si>
  <si>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</si>
  <si>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</si>
  <si>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</si>
  <si>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</si>
  <si>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</si>
  <si>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</si>
  <si>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</si>
  <si>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</si>
  <si>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</si>
  <si>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</si>
  <si>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</si>
  <si>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</si>
  <si>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</si>
  <si>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</si>
  <si>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</si>
  <si>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</si>
  <si>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</si>
  <si>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</si>
  <si>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</si>
  <si>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</si>
  <si>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</si>
  <si>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</si>
  <si>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</si>
  <si>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</si>
  <si>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</si>
  <si>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</si>
  <si>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</si>
  <si>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</si>
  <si>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</si>
  <si>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</si>
  <si>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</si>
  <si>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</si>
  <si>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</si>
  <si>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</si>
  <si>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</si>
  <si>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</si>
  <si>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</si>
  <si>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</si>
  <si>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</si>
  <si>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</si>
  <si>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</si>
  <si>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</si>
  <si>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</si>
  <si>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</si>
  <si>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</si>
  <si>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</si>
  <si>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</si>
  <si>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</si>
  <si>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</si>
  <si>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</si>
  <si>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</si>
  <si>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</si>
  <si>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</si>
  <si>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</si>
  <si>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</si>
  <si>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</si>
  <si>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</si>
  <si>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</si>
  <si>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</si>
  <si>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</si>
  <si>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</si>
  <si>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</si>
  <si>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</si>
  <si>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</si>
  <si>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</si>
  <si>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</si>
  <si>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</si>
  <si>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</si>
  <si>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</si>
  <si>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</si>
  <si>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</si>
  <si>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</si>
  <si>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</si>
  <si>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</si>
  <si>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</si>
  <si>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</si>
  <si>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</si>
  <si>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</si>
  <si>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</si>
  <si>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</si>
  <si>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</si>
  <si>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</si>
  <si>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</si>
  <si>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</si>
  <si>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</si>
  <si>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</si>
  <si>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</si>
  <si>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</si>
  <si>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</si>
  <si>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</si>
  <si>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</si>
  <si>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</si>
  <si>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</si>
  <si>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</si>
  <si>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</si>
  <si>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</si>
  <si>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</si>
  <si>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</si>
  <si>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</si>
  <si>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</si>
  <si>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</si>
  <si>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</si>
  <si>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</si>
  <si>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</si>
  <si>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</si>
  <si>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</si>
  <si>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</si>
  <si>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</si>
  <si>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</si>
  <si>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</si>
  <si>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</si>
  <si>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</si>
  <si>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</si>
  <si>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</si>
  <si>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</si>
  <si>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</si>
  <si>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</si>
  <si>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</si>
  <si>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</si>
  <si>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</si>
  <si>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</si>
  <si>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</si>
  <si>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</si>
  <si>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</si>
  <si>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</si>
  <si>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</si>
  <si>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</si>
  <si>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</si>
  <si>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</si>
  <si>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</si>
  <si>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</si>
  <si>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</si>
  <si>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</si>
  <si>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</si>
  <si>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</si>
  <si>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</si>
  <si>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</si>
  <si>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</si>
  <si>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</si>
  <si>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</si>
  <si>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</si>
  <si>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</si>
  <si>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</si>
  <si>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</si>
  <si>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</si>
  <si>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</si>
  <si>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</si>
  <si>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</si>
  <si>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</si>
  <si>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</si>
  <si>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</si>
  <si>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</si>
  <si>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</si>
  <si>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</si>
  <si>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</si>
  <si>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</si>
  <si>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</si>
  <si>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</si>
  <si>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</si>
  <si>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</si>
  <si>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</si>
  <si>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</si>
  <si>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</si>
  <si>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</si>
  <si>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</si>
  <si>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</si>
  <si>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</si>
  <si>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</si>
  <si>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</si>
  <si>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</si>
  <si>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</si>
  <si>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</si>
  <si>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</si>
  <si>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</si>
  <si>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</si>
  <si>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</si>
  <si>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</si>
  <si>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</si>
  <si>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</si>
  <si>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</si>
  <si>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</si>
  <si>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</si>
  <si>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</si>
  <si>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</si>
  <si>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</si>
  <si>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</si>
  <si>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</si>
  <si>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</si>
  <si>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</si>
  <si>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</si>
  <si>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</si>
  <si>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</si>
  <si>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</si>
  <si>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</si>
  <si>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</si>
  <si>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</si>
  <si>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</si>
  <si>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</si>
  <si>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</si>
  <si>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</si>
  <si>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</si>
  <si>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</si>
  <si>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</si>
  <si>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</si>
  <si>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</si>
  <si>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</si>
  <si>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</si>
  <si>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</si>
  <si>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</si>
  <si>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</si>
  <si>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</si>
  <si>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</si>
  <si>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</si>
  <si>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</si>
  <si>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</si>
  <si>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</si>
  <si>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</si>
  <si>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</si>
  <si>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</si>
  <si>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</si>
  <si>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</si>
  <si>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</si>
  <si>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</si>
  <si>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</si>
  <si>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</si>
  <si>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</si>
  <si>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</si>
  <si>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</si>
  <si>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</si>
  <si>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</si>
  <si>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</si>
  <si>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</si>
  <si>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</si>
  <si>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</si>
  <si>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</si>
  <si>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</si>
  <si>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</si>
  <si>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</si>
  <si>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</si>
  <si>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</si>
  <si>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</si>
  <si>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</si>
  <si>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</si>
  <si>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</si>
  <si>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</si>
  <si>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</si>
  <si>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</si>
  <si>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</si>
  <si>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</si>
  <si>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</si>
  <si>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</si>
  <si>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</si>
  <si>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</si>
  <si>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</si>
  <si>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</si>
  <si>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</si>
  <si>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</si>
  <si>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</si>
  <si>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</si>
  <si>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</si>
  <si>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</si>
  <si>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</si>
  <si>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</si>
  <si>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</si>
  <si>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</si>
  <si>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</si>
  <si>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</si>
  <si>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</si>
  <si>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</si>
  <si>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</si>
  <si>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</si>
  <si>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</si>
  <si>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</si>
  <si>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</si>
  <si>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</si>
  <si>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</si>
  <si>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</si>
  <si>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</si>
  <si>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</si>
  <si>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</si>
  <si>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</si>
  <si>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</si>
  <si>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</si>
  <si>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</si>
  <si>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</si>
  <si>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</si>
  <si>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</si>
  <si>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</si>
  <si>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</si>
  <si>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</si>
  <si>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</si>
  <si>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</si>
  <si>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</si>
  <si>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</si>
  <si>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</si>
  <si>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</si>
  <si>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</si>
  <si>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</si>
  <si>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</si>
  <si>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</si>
  <si>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</si>
  <si>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</si>
  <si>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</si>
  <si>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</si>
  <si>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</si>
  <si>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</si>
  <si>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</si>
  <si>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</si>
  <si>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</si>
  <si>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</si>
  <si>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</si>
  <si>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</si>
  <si>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</si>
  <si>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</si>
  <si>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</si>
  <si>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</si>
  <si>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</si>
  <si>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</si>
  <si>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</si>
  <si>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</si>
  <si>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</si>
  <si>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</si>
  <si>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</si>
  <si>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</si>
  <si>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</si>
  <si>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</si>
  <si>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</si>
  <si>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</si>
  <si>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</si>
  <si>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</si>
  <si>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</si>
  <si>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</si>
  <si>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</si>
  <si>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</si>
  <si>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</si>
  <si>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</si>
  <si>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</si>
  <si>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</si>
  <si>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</si>
  <si>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</si>
  <si>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</si>
  <si>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</si>
  <si>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</si>
  <si>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</si>
  <si>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</si>
  <si>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</si>
  <si>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</si>
  <si>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</si>
  <si>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</si>
  <si>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</si>
  <si>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</si>
  <si>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</si>
  <si>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</si>
  <si>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</si>
  <si>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</si>
  <si>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</si>
  <si>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</si>
  <si>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</si>
  <si>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</si>
  <si>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</si>
  <si>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</si>
  <si>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</si>
  <si>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</si>
  <si>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</si>
  <si>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</si>
  <si>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</si>
  <si>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</si>
  <si>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</si>
  <si>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</si>
  <si>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</si>
  <si>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</si>
  <si>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</si>
  <si>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</si>
  <si>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</si>
  <si>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</si>
  <si>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</si>
  <si>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</si>
  <si>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</si>
  <si>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</si>
  <si>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</si>
  <si>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</si>
  <si>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</si>
  <si>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</si>
  <si>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</si>
  <si>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</si>
  <si>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</si>
  <si>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</si>
  <si>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</si>
  <si>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</si>
  <si>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</si>
  <si>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</si>
  <si>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</si>
  <si>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</si>
  <si>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</si>
  <si>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</si>
  <si>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</si>
  <si>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</si>
  <si>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</si>
  <si>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</si>
  <si>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</si>
  <si>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</si>
  <si>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</si>
  <si>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</si>
  <si>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</si>
  <si>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</si>
  <si>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</si>
  <si>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</si>
  <si>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</si>
  <si>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</si>
  <si>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</si>
  <si>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</si>
  <si>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</si>
  <si>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</si>
  <si>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</si>
  <si>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</si>
  <si>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</si>
  <si>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</si>
  <si>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</si>
  <si>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</si>
  <si>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</si>
  <si>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</si>
  <si>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</si>
  <si>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</si>
  <si>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</si>
  <si>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</si>
  <si>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</si>
  <si>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</si>
  <si>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</si>
  <si>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</si>
  <si>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</si>
  <si>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</si>
  <si>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</si>
  <si>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</si>
  <si>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</si>
  <si>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</si>
  <si>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</si>
  <si>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</si>
  <si>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</si>
  <si>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</si>
  <si>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</si>
  <si>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</si>
  <si>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</si>
  <si>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</si>
  <si>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</si>
  <si>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</si>
  <si>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</si>
  <si>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</si>
  <si>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</si>
  <si>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</si>
  <si>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</si>
  <si>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</si>
  <si>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</si>
  <si>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</si>
  <si>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</si>
  <si>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</si>
  <si>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</si>
  <si>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</si>
  <si>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</si>
  <si>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</si>
  <si>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</si>
  <si>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</si>
  <si>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</si>
  <si>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</si>
  <si>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</si>
  <si>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</si>
  <si>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</si>
  <si>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</si>
  <si>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</si>
  <si>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</si>
  <si>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</si>
  <si>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</si>
  <si>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</si>
  <si>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</si>
  <si>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</si>
  <si>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</si>
  <si>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</si>
  <si>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</si>
  <si>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</si>
  <si>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</si>
  <si>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</si>
  <si>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</si>
  <si>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</si>
  <si>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</si>
  <si>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</si>
  <si>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</si>
  <si>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</si>
  <si>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</si>
  <si>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</si>
  <si>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</si>
  <si>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</si>
  <si>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</si>
  <si>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</si>
  <si>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</si>
  <si>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</si>
  <si>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</si>
  <si>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</si>
  <si>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</si>
  <si>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</si>
  <si>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</si>
  <si>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</si>
  <si>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</si>
  <si>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</si>
  <si>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</si>
  <si>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</si>
  <si>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</si>
  <si>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</si>
  <si>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</si>
  <si>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</si>
  <si>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</si>
  <si>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</si>
  <si>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</si>
  <si>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</si>
  <si>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</si>
  <si>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</si>
  <si>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</si>
  <si>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</si>
  <si>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</si>
  <si>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</si>
  <si>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</si>
  <si>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</si>
  <si>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</si>
  <si>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</si>
  <si>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</si>
  <si>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</si>
  <si>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</si>
  <si>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</si>
  <si>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</si>
  <si>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</si>
  <si>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</si>
  <si>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</si>
  <si>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</si>
  <si>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</si>
  <si>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</si>
  <si>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</si>
  <si>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</si>
  <si>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</si>
  <si>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</si>
  <si>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</si>
  <si>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</si>
  <si>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</si>
  <si>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</si>
  <si>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</si>
  <si>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</si>
  <si>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</si>
  <si>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</si>
  <si>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</si>
  <si>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</si>
  <si>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</si>
  <si>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</si>
  <si>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</si>
  <si>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</si>
  <si>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</si>
  <si>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</si>
  <si>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</si>
  <si>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</si>
  <si>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</si>
  <si>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</si>
  <si>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</si>
  <si>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</si>
  <si>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</si>
  <si>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</si>
  <si>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</si>
  <si>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</si>
  <si>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</si>
  <si>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</si>
  <si>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</si>
  <si>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</si>
  <si>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</si>
  <si>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</si>
  <si>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</si>
  <si>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</si>
  <si>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</si>
  <si>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</si>
  <si>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</si>
  <si>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</si>
  <si>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</si>
  <si>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</si>
  <si>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</si>
  <si>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</si>
  <si>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</si>
  <si>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</si>
  <si>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</si>
  <si>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</si>
  <si>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</si>
  <si>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</si>
  <si>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</si>
  <si>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</si>
  <si>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</si>
  <si>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</si>
  <si>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</si>
  <si>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</si>
  <si>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</si>
  <si>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</si>
  <si>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</si>
  <si>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</si>
  <si>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</si>
  <si>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</si>
  <si>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</si>
  <si>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</si>
  <si>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</si>
  <si>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</si>
  <si>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</si>
  <si>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</si>
  <si>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</si>
  <si>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</si>
  <si>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</si>
  <si>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</si>
  <si>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</si>
  <si>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</si>
  <si>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</si>
  <si>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</si>
  <si>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</si>
  <si>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</si>
  <si>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</si>
  <si>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</si>
  <si>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</si>
  <si>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</si>
  <si>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</si>
  <si>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</si>
  <si>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</si>
  <si>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</si>
  <si>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</si>
  <si>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</si>
  <si>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</si>
  <si>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</si>
  <si>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</si>
  <si>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</si>
  <si>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</si>
  <si>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</si>
  <si>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</si>
  <si>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</si>
  <si>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</si>
  <si>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</si>
  <si>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</si>
  <si>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</si>
  <si>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</si>
  <si>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</si>
  <si>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</si>
  <si>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</si>
  <si>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</si>
  <si>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</si>
  <si>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</si>
  <si>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</si>
  <si>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</si>
  <si>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</si>
  <si>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</si>
  <si>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</si>
  <si>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</si>
  <si>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</si>
  <si>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</si>
  <si>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</si>
  <si>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</si>
  <si>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</si>
  <si>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</si>
  <si>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</si>
  <si>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</si>
  <si>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</si>
  <si>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</si>
  <si>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</si>
  <si>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</si>
  <si>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</si>
  <si>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</si>
  <si>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</si>
  <si>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</si>
  <si>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</si>
  <si>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</si>
  <si>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</si>
  <si>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</si>
  <si>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</si>
  <si>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</si>
  <si>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</si>
  <si>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</si>
  <si>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</si>
  <si>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</si>
  <si>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</si>
  <si>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</si>
  <si>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</si>
  <si>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</si>
  <si>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</si>
  <si>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</si>
  <si>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</si>
  <si>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</si>
  <si>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</si>
  <si>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</si>
  <si>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</si>
  <si>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</si>
  <si>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</si>
  <si>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</si>
  <si>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</si>
  <si>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</si>
  <si>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</si>
  <si>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</si>
  <si>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</si>
  <si>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</si>
  <si>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</si>
  <si>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</si>
  <si>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</si>
  <si>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</si>
  <si>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</si>
  <si>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</si>
  <si>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</si>
  <si>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</si>
  <si>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</si>
  <si>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</si>
  <si>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</si>
  <si>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</si>
  <si>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</si>
  <si>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</si>
  <si>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</si>
  <si>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</si>
  <si>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</si>
  <si>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</si>
  <si>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</si>
  <si>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</si>
  <si>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</si>
  <si>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</si>
  <si>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</si>
  <si>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</si>
  <si>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</si>
  <si>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</si>
  <si>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</si>
  <si>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</si>
  <si>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</si>
  <si>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</si>
  <si>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</si>
  <si>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</si>
  <si>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</si>
  <si>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</si>
  <si>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</si>
  <si>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</si>
  <si>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</si>
  <si>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</si>
  <si>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</si>
  <si>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</si>
  <si>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</si>
  <si>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</si>
  <si>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</si>
  <si>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</si>
  <si>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</si>
  <si>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</si>
  <si>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</si>
  <si>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</si>
  <si>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</si>
  <si>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</si>
  <si>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</si>
  <si>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</si>
  <si>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</si>
  <si>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</si>
  <si>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</si>
  <si>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</si>
  <si>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</si>
  <si>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</si>
  <si>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</si>
  <si>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</si>
  <si>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</si>
  <si>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</si>
  <si>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</si>
  <si>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</si>
  <si>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</si>
  <si>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</si>
  <si>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</si>
  <si>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</si>
  <si>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</si>
  <si>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</si>
  <si>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</si>
  <si>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</si>
  <si>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</si>
  <si>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</si>
  <si>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</si>
  <si>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</si>
  <si>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</si>
  <si>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</si>
  <si>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</si>
  <si>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</si>
  <si>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</si>
  <si>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</si>
  <si>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</si>
  <si>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</si>
  <si>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</si>
  <si>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</si>
  <si>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</si>
  <si>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</si>
  <si>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</si>
  <si>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</si>
  <si>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</si>
  <si>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</si>
  <si>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</si>
  <si>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</si>
  <si>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</si>
  <si>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</si>
  <si>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</si>
  <si>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</si>
  <si>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</si>
  <si>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</si>
  <si>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</si>
  <si>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</si>
  <si>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</si>
  <si>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</si>
  <si>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</si>
  <si>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</si>
  <si>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</si>
  <si>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</si>
  <si>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</si>
  <si>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</si>
  <si>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</si>
  <si>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</si>
  <si>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</si>
  <si>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</si>
  <si>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</si>
  <si>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</si>
  <si>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</si>
  <si>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</si>
  <si>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</si>
  <si>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</si>
  <si>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</si>
  <si>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</si>
  <si>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</si>
  <si>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</si>
  <si>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</si>
  <si>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</si>
  <si>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</si>
  <si>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</si>
  <si>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</si>
  <si>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</si>
  <si>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</si>
  <si>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</si>
  <si>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</si>
  <si>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</si>
  <si>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</si>
  <si>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</si>
  <si>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</si>
  <si>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</si>
  <si>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</si>
  <si>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</si>
  <si>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</si>
  <si>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</si>
  <si>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</si>
  <si>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</si>
  <si>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</si>
  <si>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</si>
  <si>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</si>
  <si>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</si>
  <si>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</si>
  <si>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</si>
  <si>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</si>
  <si>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</si>
  <si>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</si>
  <si>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</si>
  <si>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</si>
  <si>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</si>
  <si>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</si>
  <si>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</si>
  <si>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</si>
  <si>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</si>
  <si>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</si>
  <si>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</si>
  <si>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</si>
  <si>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</si>
  <si>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</si>
  <si>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</si>
  <si>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</si>
  <si>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</si>
  <si>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</si>
  <si>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</si>
  <si>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</si>
  <si>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</si>
  <si>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</si>
  <si>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</si>
  <si>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</si>
  <si>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</si>
  <si>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</si>
  <si>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</si>
  <si>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</si>
  <si>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</si>
  <si>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</si>
  <si>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</si>
  <si>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</si>
  <si>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</si>
  <si>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</si>
  <si>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</si>
  <si>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</si>
  <si>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</si>
  <si>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</si>
  <si>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</si>
  <si>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</si>
  <si>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</si>
  <si>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</si>
  <si>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</si>
  <si>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</si>
  <si>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</si>
  <si>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</si>
  <si>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</si>
  <si>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</si>
  <si>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</si>
  <si>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</si>
  <si>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</si>
  <si>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</si>
  <si>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</si>
  <si>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</si>
  <si>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</si>
  <si>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</si>
  <si>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</si>
  <si>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</si>
  <si>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</si>
  <si>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</si>
  <si>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</si>
  <si>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</si>
  <si>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</si>
  <si>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</si>
  <si>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</si>
  <si>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</si>
  <si>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</si>
  <si>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</si>
  <si>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</si>
  <si>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</si>
  <si>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</si>
  <si>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</si>
  <si>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</si>
  <si>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</si>
  <si>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</si>
  <si>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</si>
  <si>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</si>
  <si>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</si>
  <si>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</si>
  <si>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</si>
  <si>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</si>
  <si>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</si>
  <si>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</si>
  <si>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</si>
  <si>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</si>
  <si>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</si>
  <si>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</si>
  <si>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</si>
  <si>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</si>
  <si>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</si>
  <si>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</si>
  <si>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</si>
  <si>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</si>
  <si>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</si>
  <si>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</si>
  <si>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</si>
  <si>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</si>
  <si>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</si>
  <si>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</si>
  <si>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</si>
  <si>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</si>
  <si>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</si>
  <si>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</si>
  <si>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</si>
  <si>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</si>
  <si>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</si>
  <si>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</si>
  <si>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</si>
  <si>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</si>
  <si>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</si>
  <si>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</si>
  <si>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</si>
  <si>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</si>
  <si>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</si>
  <si>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</si>
  <si>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</si>
  <si>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</si>
  <si>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</si>
  <si>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</si>
  <si>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</si>
  <si>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</si>
  <si>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</si>
  <si>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</si>
  <si>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</si>
  <si>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</si>
  <si>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</si>
  <si>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</si>
  <si>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</si>
  <si>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</si>
  <si>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</si>
  <si>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</si>
  <si>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</si>
  <si>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</si>
  <si>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</si>
  <si>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</si>
  <si>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</si>
  <si>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</si>
  <si>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</si>
  <si>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</si>
  <si>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</si>
  <si>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</si>
  <si>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</si>
  <si>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</si>
  <si>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</si>
  <si>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</si>
  <si>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</si>
  <si>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</si>
  <si>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</si>
  <si>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</si>
  <si>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</si>
  <si>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</si>
  <si>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</si>
  <si>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</si>
  <si>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</si>
  <si>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</si>
  <si>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</si>
  <si>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</si>
  <si>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</si>
  <si>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</si>
  <si>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</si>
  <si>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</si>
  <si>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</si>
  <si>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</si>
  <si>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</si>
  <si>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</si>
  <si>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</si>
  <si>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</si>
  <si>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</si>
  <si>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</si>
  <si>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</si>
  <si>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</si>
  <si>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</si>
  <si>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</si>
  <si>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</si>
  <si>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</si>
  <si>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</si>
  <si>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</si>
  <si>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</si>
  <si>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</si>
  <si>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</si>
  <si>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</si>
  <si>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</si>
  <si>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</si>
  <si>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</si>
  <si>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</si>
  <si>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</si>
  <si>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</si>
  <si>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</si>
  <si>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</si>
  <si>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</si>
  <si>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</si>
  <si>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</si>
  <si>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</si>
  <si>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</si>
  <si>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</si>
  <si>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</si>
  <si>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</si>
  <si>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</si>
  <si>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</si>
  <si>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</si>
  <si>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</si>
  <si>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</si>
  <si>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</si>
  <si>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</si>
  <si>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</si>
  <si>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</si>
  <si>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</si>
  <si>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</si>
  <si>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</si>
  <si>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</si>
  <si>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</si>
  <si>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</si>
  <si>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</si>
  <si>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</si>
  <si>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</si>
  <si>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</si>
  <si>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</si>
  <si>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</si>
  <si>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</si>
  <si>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</si>
  <si>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</si>
  <si>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</si>
  <si>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</si>
  <si>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</si>
  <si>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</si>
  <si>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</si>
  <si>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</si>
  <si>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</si>
  <si>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</si>
  <si>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</si>
  <si>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</si>
  <si>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</si>
  <si>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</si>
  <si>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</si>
  <si>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</si>
  <si>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</si>
  <si>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</si>
  <si>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</si>
  <si>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</si>
  <si>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</si>
  <si>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</si>
  <si>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</si>
  <si>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</si>
  <si>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</si>
  <si>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</si>
  <si>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</si>
  <si>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</si>
  <si>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</si>
  <si>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</si>
  <si>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</si>
  <si>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</si>
  <si>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</si>
  <si>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</si>
  <si>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</si>
  <si>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</si>
  <si>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</si>
  <si>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</si>
  <si>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</si>
  <si>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</si>
  <si>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</si>
  <si>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</si>
  <si>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</si>
  <si>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</si>
  <si>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</si>
  <si>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</si>
  <si>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</si>
  <si>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</si>
  <si>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</si>
  <si>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</si>
  <si>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</si>
  <si>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</si>
  <si>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</si>
  <si>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</si>
  <si>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</si>
  <si>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</si>
  <si>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</si>
  <si>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</si>
  <si>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</si>
  <si>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</si>
  <si>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</si>
  <si>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</si>
  <si>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</si>
  <si>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</si>
  <si>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</si>
  <si>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</si>
  <si>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</si>
  <si>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</si>
  <si>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</si>
  <si>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</si>
  <si>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</si>
  <si>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</si>
  <si>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</si>
  <si>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</si>
  <si>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</si>
  <si>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</si>
  <si>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</si>
  <si>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</si>
  <si>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</si>
  <si>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</si>
  <si>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</si>
  <si>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</si>
  <si>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</si>
  <si>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</si>
  <si>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</si>
  <si>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</si>
  <si>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</si>
  <si>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</si>
  <si>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</si>
  <si>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</si>
  <si>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</si>
  <si>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</si>
  <si>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</si>
  <si>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</si>
  <si>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</si>
  <si>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</si>
  <si>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</si>
  <si>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</si>
  <si>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</si>
  <si>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</si>
  <si>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</si>
  <si>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</si>
  <si>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</si>
  <si>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</si>
  <si>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</si>
  <si>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</si>
  <si>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</si>
  <si>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</si>
  <si>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</si>
  <si>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</si>
  <si>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</si>
  <si>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</si>
  <si>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</si>
  <si>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</si>
  <si>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</si>
  <si>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</si>
  <si>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</si>
  <si>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</si>
  <si>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</si>
  <si>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</si>
  <si>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</si>
  <si>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</si>
  <si>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</si>
  <si>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</si>
  <si>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</si>
  <si>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</si>
  <si>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</si>
  <si>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</si>
  <si>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</si>
  <si>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</si>
  <si>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</si>
  <si>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</si>
  <si>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</si>
  <si>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</si>
  <si>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</si>
  <si>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</si>
  <si>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</si>
  <si>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</si>
  <si>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</si>
  <si>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</si>
  <si>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</si>
  <si>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</si>
  <si>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</si>
  <si>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</si>
  <si>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</si>
  <si>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</si>
  <si>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</si>
  <si>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</si>
  <si>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</si>
  <si>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</si>
  <si>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</si>
  <si>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</si>
  <si>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</si>
  <si>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</si>
  <si>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</si>
  <si>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</si>
  <si>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</si>
  <si>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</si>
  <si>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</si>
  <si>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</si>
  <si>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</si>
  <si>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</si>
  <si>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</si>
  <si>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</si>
  <si>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</si>
  <si>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</si>
  <si>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</si>
  <si>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</si>
  <si>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</si>
  <si>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</si>
  <si>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</si>
  <si>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</si>
  <si>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</si>
  <si>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</si>
  <si>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</si>
  <si>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</si>
  <si>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</si>
  <si>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</si>
  <si>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</si>
  <si>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</si>
  <si>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</si>
  <si>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</si>
  <si>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</si>
  <si>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</si>
  <si>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</si>
  <si>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</si>
  <si>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</si>
  <si>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</si>
  <si>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</si>
  <si>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</si>
  <si>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</si>
  <si>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</si>
  <si>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</si>
  <si>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</si>
  <si>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</si>
  <si>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</si>
  <si>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</si>
  <si>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</si>
  <si>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</si>
  <si>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</si>
  <si>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</si>
  <si>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</si>
  <si>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</si>
  <si>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</si>
  <si>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</si>
  <si>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</si>
  <si>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</si>
  <si>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</si>
  <si>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</si>
  <si>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</si>
  <si>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</si>
  <si>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</si>
  <si>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</si>
  <si>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</si>
  <si>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</si>
  <si>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</si>
  <si>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</si>
  <si>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</si>
  <si>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</si>
  <si>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</si>
  <si>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</si>
  <si>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</si>
  <si>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</si>
  <si>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</si>
  <si>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</si>
  <si>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</si>
  <si>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</si>
  <si>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</si>
  <si>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</si>
  <si>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</si>
  <si>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</si>
  <si>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</si>
  <si>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</si>
  <si>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</si>
  <si>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</si>
  <si>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</si>
  <si>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</si>
  <si>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</si>
  <si>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</si>
  <si>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</si>
  <si>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</si>
  <si>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</si>
  <si>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</si>
  <si>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</si>
  <si>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</si>
  <si>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</si>
  <si>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</si>
  <si>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</si>
  <si>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</si>
  <si>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</si>
  <si>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</si>
  <si>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</si>
  <si>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</si>
  <si>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</si>
  <si>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</si>
  <si>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</si>
  <si>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</si>
  <si>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</si>
  <si>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</si>
  <si>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</si>
  <si>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</si>
  <si>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</si>
  <si>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</si>
  <si>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</si>
  <si>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</si>
  <si>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</si>
  <si>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</si>
  <si>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</si>
  <si>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</si>
  <si>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</si>
  <si>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</si>
  <si>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</si>
  <si>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</si>
  <si>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</si>
  <si>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</si>
  <si>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</si>
  <si>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</si>
  <si>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</si>
  <si>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</si>
  <si>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</si>
  <si>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</si>
  <si>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</si>
  <si>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</si>
  <si>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</si>
  <si>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</si>
  <si>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</si>
  <si>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</si>
  <si>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</si>
  <si>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</si>
  <si>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</si>
  <si>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</si>
  <si>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</si>
  <si>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</si>
  <si>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</si>
  <si>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</si>
  <si>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</si>
  <si>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</si>
  <si>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</si>
  <si>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</si>
  <si>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</si>
  <si>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</si>
  <si>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</si>
  <si>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</si>
  <si>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</si>
  <si>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</si>
  <si>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</si>
  <si>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</si>
  <si>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</si>
  <si>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</si>
  <si>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</si>
  <si>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</si>
  <si>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</si>
  <si>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</si>
  <si>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</si>
  <si>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</si>
  <si>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</si>
  <si>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</si>
  <si>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</si>
  <si>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</si>
  <si>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</si>
  <si>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</si>
  <si>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</si>
  <si>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</si>
  <si>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</si>
  <si>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</si>
  <si>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</si>
  <si>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</si>
  <si>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</si>
  <si>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</si>
  <si>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</si>
  <si>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</si>
  <si>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</si>
  <si>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</si>
  <si>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</si>
  <si>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</si>
  <si>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</si>
  <si>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</si>
  <si>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</si>
  <si>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</si>
  <si>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</si>
  <si>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</si>
  <si>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</si>
  <si>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</si>
  <si>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</si>
  <si>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</si>
  <si>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</si>
  <si>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</si>
  <si>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</si>
  <si>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</si>
  <si>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</si>
  <si>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</si>
  <si>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</si>
  <si>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</si>
  <si>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</si>
  <si>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</si>
  <si>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</si>
  <si>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</si>
  <si>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</si>
  <si>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</si>
  <si>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</si>
  <si>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</si>
  <si>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</si>
  <si>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</si>
  <si>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</si>
  <si>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</si>
  <si>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</si>
  <si>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</si>
  <si>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</si>
  <si>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</si>
  <si>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</si>
  <si>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</si>
  <si>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</si>
  <si>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</si>
  <si>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</si>
  <si>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</si>
  <si>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</si>
  <si>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</si>
  <si>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</si>
  <si>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</si>
  <si>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</si>
  <si>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</si>
  <si>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</si>
  <si>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</si>
  <si>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</si>
  <si>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</si>
  <si>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</si>
  <si>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</si>
  <si>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</si>
  <si>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</si>
  <si>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</si>
  <si>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</si>
  <si>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</si>
  <si>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</si>
  <si>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</si>
  <si>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</si>
  <si>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</si>
  <si>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</si>
  <si>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</si>
  <si>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</si>
  <si>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</si>
  <si>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</si>
  <si>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</si>
  <si>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</si>
  <si>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</si>
  <si>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</si>
  <si>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</si>
  <si>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</si>
  <si>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</si>
  <si>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</si>
  <si>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</si>
  <si>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</si>
  <si>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</si>
  <si>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</si>
  <si>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</si>
  <si>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</si>
  <si>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</si>
  <si>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</si>
  <si>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</si>
  <si>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</si>
  <si>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</si>
  <si>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</si>
  <si>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</si>
  <si>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</si>
  <si>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</si>
  <si>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</si>
  <si>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</si>
  <si>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</si>
  <si>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</si>
  <si>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</si>
  <si>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</si>
  <si>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</si>
  <si>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</si>
  <si>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</si>
  <si>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</si>
  <si>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</si>
  <si>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</si>
  <si>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</si>
  <si>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</si>
  <si>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</si>
  <si>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</si>
  <si>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</si>
  <si>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</si>
  <si>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</si>
  <si>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</si>
  <si>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</si>
  <si>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</si>
  <si>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</si>
  <si>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</si>
  <si>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</si>
  <si>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</si>
  <si>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</si>
  <si>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</si>
  <si>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</si>
  <si>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</si>
  <si>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</si>
  <si>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</si>
  <si>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</si>
  <si>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</si>
  <si>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</si>
  <si>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</si>
  <si>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</si>
  <si>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</si>
  <si>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</si>
  <si>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</si>
  <si>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</si>
  <si>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</si>
  <si>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</si>
  <si>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</si>
  <si>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</si>
  <si>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</si>
  <si>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</si>
  <si>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</si>
  <si>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</si>
  <si>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</si>
  <si>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</si>
  <si>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</si>
  <si>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</si>
  <si>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</si>
  <si>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</si>
  <si>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</si>
  <si>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</si>
  <si>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</si>
  <si>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</si>
  <si>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</si>
  <si>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</si>
  <si>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</si>
  <si>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</si>
  <si>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</si>
  <si>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</si>
  <si>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</si>
  <si>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</si>
  <si>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</si>
  <si>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</si>
  <si>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</si>
  <si>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</si>
  <si>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</si>
  <si>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</si>
  <si>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</si>
  <si>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</si>
  <si>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</si>
  <si>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</si>
  <si>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</si>
  <si>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</si>
  <si>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</si>
  <si>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</si>
  <si>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</si>
  <si>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</si>
  <si>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</si>
  <si>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</si>
  <si>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</si>
  <si>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</si>
  <si>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</si>
  <si>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</si>
  <si>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</si>
  <si>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</si>
  <si>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</si>
  <si>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</si>
  <si>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</si>
  <si>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</si>
  <si>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</si>
  <si>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</si>
  <si>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</si>
  <si>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</si>
  <si>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</si>
  <si>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</si>
  <si>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</si>
  <si>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</si>
  <si>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</si>
  <si>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</si>
  <si>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</si>
  <si>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</si>
  <si>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</si>
  <si>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</si>
  <si>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</si>
  <si>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</si>
  <si>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</si>
  <si>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</si>
  <si>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</si>
  <si>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</si>
  <si>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</si>
  <si>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</si>
  <si>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</si>
  <si>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</si>
  <si>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</si>
  <si>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</si>
  <si>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</si>
  <si>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</si>
  <si>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</si>
  <si>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</si>
  <si>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</si>
  <si>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</si>
  <si>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</si>
  <si>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</si>
  <si>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</si>
  <si>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</si>
  <si>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</si>
  <si>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</si>
  <si>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</si>
  <si>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</si>
  <si>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</si>
  <si>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</si>
  <si>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</si>
  <si>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</si>
  <si>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</si>
  <si>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</si>
  <si>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</si>
  <si>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</si>
  <si>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</si>
  <si>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</si>
  <si>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</si>
  <si>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</si>
  <si>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</si>
  <si>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</si>
  <si>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</si>
  <si>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</si>
  <si>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</si>
  <si>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</si>
  <si>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</si>
  <si>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</si>
  <si>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</si>
  <si>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</si>
  <si>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</si>
  <si>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</si>
  <si>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</si>
  <si>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</si>
  <si>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</si>
  <si>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</si>
  <si>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</si>
  <si>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</si>
  <si>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</si>
  <si>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</si>
  <si>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</si>
  <si>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</si>
  <si>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</si>
  <si>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</si>
  <si>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</si>
  <si>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</si>
  <si>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</si>
  <si>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</si>
  <si>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</si>
  <si>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</si>
  <si>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</si>
  <si>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</si>
  <si>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</si>
  <si>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</si>
  <si>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</si>
  <si>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</si>
  <si>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</si>
  <si>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</si>
  <si>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</si>
  <si>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</si>
  <si>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</si>
  <si>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</si>
  <si>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</si>
  <si>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</si>
  <si>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</si>
  <si>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</si>
  <si>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</si>
  <si>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</si>
  <si>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</si>
  <si>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</si>
  <si>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</si>
  <si>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</si>
  <si>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</si>
  <si>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</si>
  <si>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</si>
  <si>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</si>
  <si>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</si>
  <si>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</si>
  <si>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</si>
  <si>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</si>
  <si>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</si>
  <si>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</si>
  <si>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</si>
  <si>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</si>
  <si>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</si>
  <si>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</si>
  <si>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</si>
  <si>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</si>
  <si>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</si>
  <si>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</si>
  <si>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</si>
  <si>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</si>
  <si>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</si>
  <si>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</si>
  <si>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</si>
  <si>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</si>
  <si>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</si>
  <si>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</si>
  <si>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</si>
  <si>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</si>
  <si>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</si>
  <si>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</si>
  <si>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</si>
  <si>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</si>
  <si>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</si>
  <si>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</si>
  <si>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</si>
  <si>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</si>
  <si>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</si>
  <si>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</si>
  <si>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</si>
  <si>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</si>
  <si>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</si>
  <si>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</si>
  <si>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</si>
  <si>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</si>
  <si>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</si>
  <si>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</si>
  <si>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</si>
  <si>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</si>
  <si>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</si>
  <si>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</si>
  <si>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</si>
  <si>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</si>
  <si>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</si>
  <si>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</si>
  <si>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</si>
  <si>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</si>
  <si>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</si>
  <si>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</si>
  <si>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</si>
  <si>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</si>
  <si>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</si>
  <si>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</si>
  <si>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</si>
  <si>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</si>
  <si>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</si>
  <si>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</si>
  <si>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</si>
  <si>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</si>
  <si>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</si>
  <si>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</si>
  <si>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</si>
  <si>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</si>
  <si>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</si>
  <si>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</si>
  <si>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</si>
  <si>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</si>
  <si>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</si>
  <si>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</si>
  <si>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</si>
  <si>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</si>
  <si>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</si>
  <si>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</si>
  <si>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</si>
  <si>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</si>
  <si>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</si>
  <si>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</si>
  <si>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</si>
  <si>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</si>
  <si>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</si>
  <si>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</si>
  <si>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</si>
  <si>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</si>
  <si>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</si>
  <si>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</si>
  <si>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</si>
  <si>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</si>
  <si>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</si>
  <si>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</si>
  <si>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</si>
  <si>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</si>
  <si>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</si>
  <si>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</si>
  <si>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</si>
  <si>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</si>
  <si>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</si>
  <si>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</si>
  <si>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</si>
  <si>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</si>
  <si>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</si>
  <si>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</si>
  <si>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</si>
  <si>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</si>
  <si>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</si>
  <si>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</si>
  <si>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</si>
  <si>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</si>
  <si>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</si>
  <si>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</si>
  <si>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</si>
  <si>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</si>
  <si>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</si>
  <si>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</si>
  <si>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</si>
  <si>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</si>
  <si>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</si>
  <si>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</si>
  <si>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</si>
  <si>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</si>
  <si>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</si>
  <si>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</si>
  <si>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</si>
  <si>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</si>
  <si>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</si>
  <si>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</si>
  <si>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</si>
  <si>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</si>
  <si>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</si>
  <si>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</si>
  <si>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</si>
  <si>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</si>
  <si>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</si>
  <si>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</si>
  <si>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</si>
  <si>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</si>
  <si>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</si>
  <si>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</si>
  <si>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</si>
  <si>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</si>
  <si>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</si>
  <si>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</si>
  <si>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</si>
  <si>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</si>
  <si>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</si>
  <si>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</si>
  <si>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</si>
  <si>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</si>
  <si>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</si>
  <si>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</si>
  <si>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</si>
  <si>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</si>
  <si>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</si>
  <si>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</si>
  <si>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</si>
  <si>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</si>
  <si>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</si>
  <si>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</si>
  <si>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</si>
  <si>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</si>
  <si>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</si>
  <si>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</si>
  <si>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</si>
  <si>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</si>
  <si>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</si>
  <si>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</si>
  <si>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</si>
  <si>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</si>
  <si>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</si>
  <si>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</si>
  <si>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</si>
  <si>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</si>
  <si>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</si>
  <si>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</si>
  <si>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</si>
  <si>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</si>
  <si>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</si>
  <si>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</si>
  <si>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</si>
  <si>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</si>
  <si>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</si>
  <si>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</si>
  <si>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</si>
  <si>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</si>
  <si>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</si>
  <si>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</si>
  <si>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</si>
  <si>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</si>
  <si>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</si>
  <si>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</si>
  <si>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</si>
  <si>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</si>
  <si>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</si>
  <si>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</si>
  <si>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</si>
  <si>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</si>
  <si>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</si>
  <si>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</si>
  <si>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</si>
  <si>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</si>
  <si>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</si>
  <si>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</si>
  <si>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</si>
  <si>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</si>
  <si>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</si>
  <si>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</si>
  <si>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</si>
  <si>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</si>
  <si>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</si>
  <si>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</si>
  <si>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</si>
  <si>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</si>
  <si>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</si>
  <si>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</si>
  <si>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</si>
  <si>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</si>
  <si>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</si>
  <si>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</si>
  <si>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</si>
  <si>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</si>
  <si>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</si>
  <si>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</si>
  <si>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</si>
  <si>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</si>
  <si>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</si>
  <si>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</si>
  <si>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</si>
  <si>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</si>
  <si>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</si>
  <si>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</si>
  <si>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</si>
  <si>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</si>
  <si>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</si>
  <si>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</si>
  <si>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</si>
  <si>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</si>
  <si>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</si>
  <si>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</si>
  <si>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</si>
  <si>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</si>
  <si>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</si>
  <si>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</si>
  <si>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</si>
  <si>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</si>
  <si>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</si>
  <si>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</si>
  <si>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</si>
  <si>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</si>
  <si>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</si>
  <si>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</si>
  <si>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</si>
  <si>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</si>
  <si>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</si>
  <si>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</si>
  <si>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</si>
  <si>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</si>
  <si>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</si>
  <si>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</si>
  <si>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</si>
  <si>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</si>
  <si>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</si>
  <si>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</si>
  <si>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</si>
  <si>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</si>
  <si>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</si>
  <si>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</si>
  <si>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</si>
  <si>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</si>
  <si>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</si>
  <si>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</si>
  <si>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</si>
  <si>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</si>
  <si>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</si>
  <si>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</si>
  <si>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</si>
  <si>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</si>
  <si>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</si>
  <si>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</si>
  <si>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</si>
  <si>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</si>
  <si>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</si>
  <si>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</si>
  <si>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</si>
  <si>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</si>
  <si>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</si>
  <si>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</si>
  <si>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</si>
  <si>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</si>
  <si>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</si>
  <si>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</si>
  <si>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</si>
  <si>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</si>
  <si>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</si>
  <si>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</si>
  <si>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</si>
  <si>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</si>
  <si>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</si>
  <si>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</si>
  <si>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</si>
  <si>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</si>
  <si>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</si>
  <si>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</si>
  <si>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</si>
  <si>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</si>
  <si>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</si>
  <si>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</si>
  <si>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</si>
  <si>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</si>
  <si>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</si>
  <si>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</si>
  <si>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</si>
  <si>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</si>
  <si>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</si>
  <si>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</si>
  <si>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</si>
  <si>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</si>
  <si>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</si>
  <si>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</si>
  <si>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</si>
  <si>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</si>
  <si>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</si>
  <si>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</si>
  <si>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</si>
  <si>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</si>
  <si>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</si>
  <si>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</si>
  <si>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</si>
  <si>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</si>
  <si>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</si>
  <si>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</si>
  <si>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</si>
  <si>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</si>
  <si>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</si>
  <si>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</si>
  <si>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</si>
  <si>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</si>
  <si>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</si>
  <si>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</si>
  <si>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</si>
  <si>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</si>
  <si>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</si>
  <si>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</si>
  <si>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</si>
  <si>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</si>
  <si>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</si>
  <si>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</si>
  <si>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</si>
  <si>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</si>
  <si>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</si>
  <si>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</si>
  <si>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</si>
  <si>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</si>
  <si>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</si>
  <si>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</si>
  <si>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</si>
  <si>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</si>
  <si>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</si>
  <si>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</si>
  <si>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</si>
  <si>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</si>
  <si>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</si>
  <si>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</si>
  <si>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</si>
  <si>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</si>
  <si>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</si>
  <si>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</si>
  <si>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</si>
  <si>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</si>
  <si>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</si>
  <si>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</si>
  <si>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</si>
  <si>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</si>
  <si>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</si>
  <si>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</si>
  <si>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</si>
  <si>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</si>
  <si>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</si>
  <si>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</si>
  <si>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</si>
  <si>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</si>
  <si>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</si>
  <si>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</si>
  <si>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</si>
  <si>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</si>
  <si>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</si>
  <si>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</si>
  <si>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</si>
  <si>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</si>
  <si>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</si>
  <si>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</si>
  <si>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</si>
  <si>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</si>
  <si>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</si>
  <si>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</si>
  <si>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</si>
  <si>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</si>
  <si>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</si>
  <si>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</si>
  <si>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</si>
  <si>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</si>
  <si>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</si>
  <si>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</si>
  <si>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</si>
  <si>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</si>
  <si>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</si>
  <si>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</si>
  <si>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</si>
  <si>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</si>
  <si>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</si>
  <si>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</si>
  <si>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</si>
  <si>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</si>
  <si>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</si>
  <si>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</si>
  <si>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</si>
  <si>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</si>
  <si>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</si>
  <si>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</si>
  <si>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</si>
  <si>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</si>
  <si>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</si>
  <si>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</si>
  <si>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</si>
  <si>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</si>
  <si>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</si>
  <si>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</si>
  <si>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</si>
  <si>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</si>
  <si>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</si>
  <si>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</si>
  <si>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</si>
  <si>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</si>
  <si>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</si>
  <si>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</si>
  <si>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</si>
  <si>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</si>
  <si>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</si>
  <si>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</si>
  <si>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</si>
  <si>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</si>
  <si>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</si>
  <si>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</si>
  <si>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</si>
  <si>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</si>
  <si>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</si>
  <si>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</si>
  <si>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</si>
  <si>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</si>
  <si>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</si>
  <si>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</si>
  <si>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</si>
  <si>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</si>
  <si>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</si>
  <si>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</si>
  <si>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</si>
  <si>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</si>
  <si>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</si>
  <si>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</si>
  <si>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</si>
  <si>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</si>
  <si>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</si>
  <si>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</si>
  <si>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</si>
  <si>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</si>
  <si>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</si>
  <si>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</si>
  <si>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</si>
  <si>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</si>
  <si>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</si>
  <si>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</si>
  <si>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</si>
  <si>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</si>
  <si>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</si>
  <si>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</si>
  <si>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</si>
  <si>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</si>
  <si>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</si>
  <si>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</si>
  <si>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</si>
  <si>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</si>
  <si>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</si>
  <si>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</si>
  <si>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</si>
  <si>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</si>
  <si>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</si>
  <si>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</si>
  <si>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</si>
  <si>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</si>
  <si>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</si>
  <si>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</si>
  <si>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</si>
  <si>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</si>
  <si>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</si>
  <si>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</si>
  <si>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</si>
  <si>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</si>
  <si>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</si>
  <si>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</si>
  <si>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</si>
  <si>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</si>
  <si>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</si>
  <si>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</si>
  <si>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</si>
  <si>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</si>
  <si>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</si>
  <si>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</si>
  <si>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</si>
  <si>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</si>
  <si>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</si>
  <si>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</si>
  <si>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</si>
  <si>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</si>
  <si>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</si>
  <si>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</si>
  <si>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</si>
  <si>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</si>
  <si>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</si>
  <si>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</si>
  <si>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</si>
  <si>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</si>
  <si>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</si>
  <si>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</si>
  <si>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</si>
  <si>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</si>
  <si>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</si>
  <si>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</si>
  <si>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</si>
  <si>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</si>
  <si>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</si>
  <si>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</si>
  <si>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</si>
  <si>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</si>
  <si>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</si>
  <si>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</si>
  <si>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</si>
  <si>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</si>
  <si>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</si>
  <si>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</si>
  <si>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</si>
  <si>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</si>
  <si>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</si>
  <si>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</si>
  <si>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</si>
  <si>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</si>
  <si>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</si>
  <si>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</si>
  <si>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</si>
  <si>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</si>
  <si>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</si>
  <si>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</si>
  <si>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</si>
  <si>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</si>
  <si>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</si>
  <si>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</si>
  <si>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</si>
  <si>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</si>
  <si>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</si>
  <si>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</si>
  <si>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</si>
  <si>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</si>
  <si>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</si>
  <si>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</si>
  <si>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</si>
  <si>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</si>
  <si>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</si>
  <si>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</si>
  <si>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</si>
  <si>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</si>
  <si>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</si>
  <si>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</si>
  <si>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</si>
  <si>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</si>
  <si>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</si>
  <si>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</si>
  <si>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</si>
  <si>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</si>
  <si>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</si>
  <si>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</si>
  <si>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</si>
  <si>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</si>
  <si>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</si>
  <si>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</si>
  <si>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</si>
  <si>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</si>
  <si>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</si>
  <si>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</si>
  <si>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</si>
  <si>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</si>
  <si>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</si>
  <si>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</si>
  <si>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</si>
  <si>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</si>
  <si>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</si>
  <si>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</si>
  <si>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</si>
  <si>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</si>
  <si>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</si>
  <si>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</si>
  <si>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</si>
  <si>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</si>
  <si>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</si>
  <si>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</si>
  <si>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</si>
  <si>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</si>
  <si>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</si>
  <si>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</si>
  <si>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</si>
  <si>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</si>
  <si>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</si>
  <si>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</si>
  <si>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</si>
  <si>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</si>
  <si>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</si>
  <si>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</si>
  <si>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</si>
  <si>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</si>
  <si>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</si>
  <si>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</si>
  <si>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</si>
  <si>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</si>
  <si>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</si>
  <si>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</si>
  <si>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</si>
  <si>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</si>
  <si>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</si>
  <si>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</si>
  <si>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</si>
  <si>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</si>
  <si>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</si>
  <si>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</si>
  <si>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</si>
  <si>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</si>
  <si>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</si>
  <si>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</si>
  <si>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</si>
  <si>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</si>
  <si>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</si>
  <si>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</si>
  <si>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</si>
  <si>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</si>
  <si>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</si>
  <si>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</si>
  <si>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</si>
  <si>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</si>
  <si>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</si>
  <si>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</si>
  <si>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</si>
  <si>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</si>
  <si>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</si>
  <si>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</si>
  <si>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</si>
  <si>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</si>
  <si>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</si>
  <si>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</si>
  <si>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</si>
  <si>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</si>
  <si>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</si>
  <si>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</si>
  <si>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</si>
  <si>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</si>
  <si>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</si>
  <si>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</si>
  <si>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</si>
  <si>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</si>
  <si>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</si>
  <si>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</si>
  <si>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</si>
  <si>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</si>
  <si>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</si>
  <si>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</si>
  <si>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</si>
  <si>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</si>
  <si>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</si>
  <si>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</si>
  <si>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</si>
  <si>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</si>
  <si>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</si>
  <si>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</si>
  <si>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</si>
  <si>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</si>
  <si>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</si>
  <si>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</si>
  <si>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</si>
  <si>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</si>
  <si>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</si>
  <si>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</si>
  <si>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</si>
  <si>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</si>
  <si>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</si>
  <si>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</si>
  <si>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</si>
  <si>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</si>
  <si>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</si>
  <si>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</si>
  <si>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</si>
  <si>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</si>
  <si>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</si>
  <si>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</si>
  <si>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</si>
  <si>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</si>
  <si>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</si>
  <si>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</si>
  <si>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</si>
  <si>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</si>
  <si>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</si>
  <si>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</si>
  <si>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</si>
  <si>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</si>
  <si>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</si>
  <si>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</si>
  <si>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</si>
  <si>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</si>
  <si>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</si>
  <si>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</si>
  <si>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</si>
  <si>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</si>
  <si>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</si>
  <si>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</si>
  <si>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</si>
  <si>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</si>
  <si>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</si>
  <si>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</si>
  <si>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</si>
  <si>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</si>
  <si>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</si>
  <si>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</si>
  <si>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</si>
  <si>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</si>
  <si>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</si>
  <si>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</si>
  <si>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</si>
  <si>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</si>
  <si>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</si>
  <si>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</si>
  <si>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</si>
  <si>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</si>
  <si>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</si>
  <si>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</si>
  <si>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</si>
  <si>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</si>
  <si>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</si>
  <si>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</si>
  <si>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</si>
  <si>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</si>
  <si>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</si>
  <si>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</si>
  <si>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</si>
  <si>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</si>
  <si>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</si>
  <si>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</si>
  <si>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</si>
  <si>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</si>
  <si>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</si>
  <si>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</si>
  <si>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</si>
  <si>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</si>
  <si>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</si>
  <si>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</si>
  <si>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</si>
  <si>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</si>
  <si>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</si>
  <si>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</si>
  <si>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</si>
  <si>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</si>
  <si>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</si>
  <si>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</si>
  <si>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</si>
  <si>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</si>
  <si>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</si>
  <si>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</si>
  <si>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</si>
  <si>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</si>
  <si>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</si>
  <si>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</si>
  <si>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</si>
  <si>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</si>
  <si>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</si>
  <si>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</si>
  <si>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</si>
  <si>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</si>
  <si>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</si>
  <si>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</si>
  <si>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</si>
  <si>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</si>
  <si>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</si>
  <si>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</si>
  <si>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</si>
  <si>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</si>
  <si>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</si>
  <si>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</si>
  <si>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</si>
  <si>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</si>
  <si>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</si>
  <si>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</si>
  <si>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</si>
  <si>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</si>
  <si>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</si>
  <si>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</si>
  <si>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</si>
  <si>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</si>
  <si>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</si>
  <si>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</si>
  <si>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</si>
  <si>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</si>
  <si>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</si>
  <si>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</si>
  <si>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</si>
  <si>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</si>
  <si>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</si>
  <si>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</si>
  <si>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</si>
  <si>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</si>
  <si>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</si>
  <si>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</si>
  <si>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</si>
  <si>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</si>
  <si>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</si>
  <si>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</si>
  <si>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</si>
  <si>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</si>
  <si>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</si>
  <si>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</si>
  <si>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</si>
  <si>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</si>
  <si>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</si>
  <si>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</si>
  <si>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</si>
  <si>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</si>
  <si>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</si>
  <si>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</si>
  <si>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</si>
  <si>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</si>
  <si>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</si>
  <si>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</si>
  <si>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</si>
  <si>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</si>
  <si>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</si>
  <si>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</si>
  <si>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</si>
  <si>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</si>
  <si>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</si>
  <si>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</si>
  <si>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</si>
  <si>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</si>
  <si>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</si>
  <si>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</si>
  <si>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</si>
  <si>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</si>
  <si>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</si>
  <si>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</si>
  <si>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</si>
  <si>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</si>
  <si>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</si>
  <si>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</si>
  <si>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</si>
  <si>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</si>
  <si>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</si>
  <si>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</si>
  <si>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</si>
  <si>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</si>
  <si>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</si>
  <si>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</si>
  <si>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</si>
  <si>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</si>
  <si>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</si>
  <si>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</si>
  <si>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</si>
  <si>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</si>
  <si>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</si>
  <si>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</si>
  <si>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</si>
  <si>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</si>
  <si>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</si>
  <si>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</si>
  <si>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</si>
  <si>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</si>
  <si>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</si>
  <si>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</si>
  <si>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</si>
  <si>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</si>
  <si>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</si>
  <si>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</si>
  <si>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</si>
  <si>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</si>
  <si>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</si>
  <si>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</si>
  <si>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</si>
  <si>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</si>
  <si>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</si>
  <si>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</si>
  <si>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</si>
  <si>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</si>
  <si>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</si>
  <si>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</si>
  <si>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</si>
  <si>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</si>
  <si>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</si>
  <si>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</si>
  <si>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</si>
  <si>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</si>
  <si>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</si>
  <si>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</si>
  <si>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</si>
  <si>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</si>
  <si>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</si>
  <si>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</si>
  <si>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</si>
  <si>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</si>
  <si>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</si>
  <si>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</si>
  <si>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</si>
  <si>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</si>
  <si>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</si>
  <si>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</si>
  <si>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</si>
  <si>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</si>
  <si>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</si>
  <si>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</si>
  <si>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</si>
  <si>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</si>
  <si>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</si>
  <si>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</si>
  <si>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</si>
  <si>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</si>
  <si>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</si>
  <si>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</si>
  <si>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</si>
  <si>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</si>
  <si>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</si>
  <si>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</si>
  <si>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</si>
  <si>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</si>
  <si>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</si>
  <si>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</si>
  <si>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</si>
  <si>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</si>
  <si>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</si>
  <si>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</si>
  <si>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</si>
  <si>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</si>
  <si>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</si>
  <si>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</si>
  <si>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</si>
  <si>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</si>
  <si>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</si>
  <si>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</si>
  <si>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</si>
  <si>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</si>
  <si>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</si>
  <si>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</si>
  <si>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</si>
  <si>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</si>
  <si>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</si>
  <si>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</si>
  <si>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</si>
  <si>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</si>
  <si>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</si>
  <si>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</si>
  <si>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</si>
  <si>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</si>
  <si>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</si>
  <si>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</si>
  <si>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</si>
  <si>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</si>
  <si>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</si>
  <si>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</si>
  <si>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</si>
  <si>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</si>
  <si>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</si>
  <si>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</si>
  <si>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</si>
  <si>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</si>
  <si>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</si>
  <si>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</si>
  <si>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</si>
  <si>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</si>
  <si>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</si>
  <si>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</si>
  <si>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</si>
  <si>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</si>
  <si>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</si>
  <si>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</si>
  <si>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</si>
  <si>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</si>
  <si>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</si>
  <si>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</si>
  <si>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</si>
  <si>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</si>
  <si>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</si>
  <si>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</si>
  <si>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</si>
  <si>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</si>
  <si>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</si>
  <si>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</si>
  <si>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</si>
  <si>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</si>
  <si>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</si>
  <si>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</si>
  <si>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</si>
  <si>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</si>
  <si>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</si>
  <si>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</si>
  <si>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</si>
  <si>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</si>
  <si>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</si>
  <si>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</si>
  <si>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</si>
  <si>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</si>
  <si>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</si>
  <si>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</si>
  <si>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</si>
  <si>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</si>
  <si>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</si>
  <si>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</si>
  <si>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</si>
  <si>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</si>
  <si>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</si>
  <si>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</si>
  <si>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</si>
  <si>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</si>
  <si>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</si>
  <si>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</si>
  <si>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</si>
  <si>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</si>
  <si>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</si>
  <si>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</si>
  <si>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</si>
  <si>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</si>
  <si>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</si>
  <si>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</si>
  <si>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</si>
  <si>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</si>
  <si>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</si>
  <si>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</si>
  <si>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</si>
  <si>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</si>
  <si>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</si>
  <si>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</si>
  <si>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</si>
  <si>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</si>
  <si>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</si>
  <si>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</si>
  <si>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</si>
  <si>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</si>
  <si>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</si>
  <si>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</si>
  <si>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</si>
  <si>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</si>
  <si>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</si>
  <si>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</si>
  <si>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</si>
  <si>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</si>
  <si>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</si>
  <si>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</si>
  <si>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</si>
  <si>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</si>
  <si>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</si>
  <si>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</si>
  <si>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</si>
  <si>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</si>
  <si>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</si>
  <si>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</si>
  <si>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</si>
  <si>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</si>
  <si>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</si>
  <si>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</si>
  <si>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</si>
  <si>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</si>
  <si>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</si>
  <si>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</si>
  <si>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</si>
  <si>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</si>
  <si>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</si>
  <si>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</si>
  <si>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</si>
  <si>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</si>
  <si>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</si>
  <si>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</si>
  <si>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</si>
  <si>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</si>
  <si>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</si>
  <si>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</si>
  <si>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</si>
  <si>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</si>
  <si>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</si>
  <si>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</si>
  <si>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</si>
  <si>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</si>
  <si>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</si>
  <si>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</si>
  <si>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</si>
  <si>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</si>
  <si>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</si>
  <si>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</si>
  <si>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</si>
  <si>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</si>
  <si>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</si>
  <si>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</si>
  <si>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</si>
  <si>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</si>
  <si>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</si>
  <si>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</si>
  <si>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</si>
  <si>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</si>
  <si>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</si>
  <si>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</si>
  <si>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</si>
  <si>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</si>
  <si>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</si>
  <si>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</si>
  <si>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</si>
  <si>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</si>
  <si>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</si>
  <si>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</si>
  <si>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</si>
  <si>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</si>
  <si>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</si>
  <si>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</si>
  <si>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</si>
  <si>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</si>
  <si>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</si>
  <si>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</si>
  <si>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</si>
  <si>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</si>
  <si>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</si>
  <si>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</si>
  <si>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</si>
  <si>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</si>
  <si>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</si>
  <si>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</si>
  <si>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</si>
  <si>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</si>
  <si>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</si>
  <si>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</si>
  <si>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</si>
  <si>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</si>
  <si>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</si>
  <si>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</si>
  <si>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</si>
  <si>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</si>
  <si>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</si>
  <si>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</si>
  <si>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</si>
  <si>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</si>
  <si>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</si>
  <si>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</si>
  <si>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</si>
  <si>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</si>
  <si>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</si>
  <si>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</si>
  <si>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</si>
  <si>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</si>
  <si>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</si>
  <si>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</si>
  <si>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</si>
  <si>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</si>
  <si>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</si>
  <si>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</si>
  <si>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</si>
  <si>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</si>
  <si>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</si>
  <si>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</si>
  <si>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</si>
  <si>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</si>
  <si>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</si>
  <si>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</si>
  <si>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</si>
  <si>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</si>
  <si>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</si>
  <si>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</si>
  <si>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</si>
  <si>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</si>
  <si>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</si>
  <si>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</si>
  <si>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</si>
  <si>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</si>
  <si>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</si>
  <si>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</si>
  <si>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</si>
  <si>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</si>
  <si>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</si>
  <si>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</si>
  <si>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</si>
  <si>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</si>
  <si>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</si>
  <si>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</si>
  <si>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</si>
  <si>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</si>
  <si>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</si>
  <si>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</si>
  <si>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</si>
  <si>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</si>
  <si>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</si>
  <si>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</si>
  <si>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</si>
  <si>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</si>
  <si>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</si>
  <si>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</si>
  <si>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</si>
  <si>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</si>
  <si>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</si>
  <si>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</si>
  <si>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</si>
  <si>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</si>
  <si>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</si>
  <si>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</si>
  <si>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</si>
  <si>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</si>
  <si>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</si>
  <si>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</si>
  <si>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</si>
  <si>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</si>
  <si>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</si>
  <si>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</si>
  <si>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</si>
  <si>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</si>
  <si>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</si>
  <si>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</si>
  <si>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</si>
  <si>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</si>
  <si>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</si>
  <si>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</si>
  <si>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</si>
  <si>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</si>
  <si>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</si>
  <si>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</si>
  <si>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</si>
  <si>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</si>
  <si>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</si>
  <si>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</si>
  <si>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</si>
  <si>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</si>
  <si>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</si>
  <si>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</si>
  <si>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</si>
  <si>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</si>
  <si>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</si>
  <si>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</si>
  <si>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</si>
  <si>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</si>
  <si>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</si>
  <si>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</si>
  <si>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</si>
  <si>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</si>
  <si>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</si>
  <si>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</si>
  <si>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</si>
  <si>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</si>
  <si>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</si>
  <si>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</si>
  <si>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</si>
  <si>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</si>
  <si>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</si>
  <si>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</si>
  <si>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</si>
  <si>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</si>
  <si>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</si>
  <si>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</si>
  <si>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</si>
  <si>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</si>
  <si>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</si>
  <si>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</si>
  <si>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</si>
  <si>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</si>
  <si>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</si>
  <si>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</si>
  <si>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</si>
  <si>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</si>
  <si>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</si>
  <si>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</si>
  <si>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</si>
  <si>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</si>
  <si>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</si>
  <si>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</si>
  <si>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</si>
  <si>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</si>
  <si>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</si>
  <si>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</si>
  <si>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</si>
  <si>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</si>
  <si>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</si>
  <si>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</si>
  <si>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</si>
  <si>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</si>
  <si>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</si>
  <si>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</si>
  <si>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</si>
  <si>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</si>
  <si>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</si>
  <si>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</si>
  <si>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</si>
  <si>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</si>
  <si>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</si>
  <si>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</si>
  <si>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</si>
  <si>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</si>
  <si>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</si>
  <si>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</si>
  <si>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</si>
  <si>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</si>
  <si>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</si>
  <si>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</si>
  <si>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</si>
  <si>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</si>
  <si>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</si>
  <si>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</si>
  <si>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</si>
  <si>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</si>
  <si>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</si>
  <si>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</si>
  <si>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</si>
  <si>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</si>
  <si>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</si>
  <si>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</si>
  <si>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</si>
  <si>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</si>
  <si>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</si>
  <si>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</si>
  <si>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</si>
  <si>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</si>
  <si>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</si>
  <si>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</si>
  <si>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</si>
  <si>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</si>
  <si>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</si>
  <si>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</si>
  <si>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</si>
  <si>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</si>
  <si>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</si>
  <si>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</si>
  <si>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</si>
  <si>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</si>
  <si>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</si>
  <si>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</si>
  <si>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</si>
  <si>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</si>
  <si>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</si>
  <si>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</si>
  <si>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</si>
  <si>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</si>
  <si>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</si>
  <si>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</si>
  <si>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</si>
  <si>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</si>
  <si>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</si>
  <si>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</si>
  <si>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</si>
  <si>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</si>
  <si>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</si>
  <si>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</si>
  <si>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</si>
  <si>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</si>
  <si>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</si>
  <si>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</si>
  <si>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</si>
  <si>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</si>
  <si>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</si>
  <si>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</si>
  <si>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</si>
  <si>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</si>
  <si>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</si>
  <si>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</si>
  <si>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</si>
  <si>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</si>
  <si>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</si>
  <si>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</si>
  <si>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</si>
  <si>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</si>
  <si>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</si>
  <si>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</si>
  <si>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</si>
  <si>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</si>
  <si>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</si>
  <si>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</si>
  <si>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</si>
  <si>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</si>
  <si>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</si>
  <si>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</si>
  <si>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</si>
  <si>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</si>
  <si>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</si>
  <si>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</si>
  <si>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</si>
  <si>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</si>
  <si>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</si>
  <si>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</si>
  <si>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</si>
  <si>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</si>
  <si>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</si>
  <si>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</si>
  <si>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</si>
  <si>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</si>
  <si>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</si>
  <si>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</si>
  <si>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</si>
  <si>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</si>
  <si>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</si>
  <si>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</si>
  <si>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</si>
  <si>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</si>
  <si>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</si>
  <si>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</si>
  <si>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</si>
  <si>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</si>
  <si>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</si>
  <si>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</si>
  <si>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</si>
  <si>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</si>
  <si>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</si>
  <si>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</si>
  <si>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</si>
  <si>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</si>
  <si>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</si>
  <si>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</si>
  <si>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</si>
  <si>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</si>
  <si>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</si>
  <si>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</si>
  <si>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</si>
  <si>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</si>
  <si>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</si>
  <si>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</si>
  <si>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</si>
  <si>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</si>
  <si>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</si>
  <si>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</si>
  <si>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</si>
  <si>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</si>
  <si>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</si>
  <si>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</si>
  <si>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</si>
  <si>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</si>
  <si>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</si>
  <si>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</si>
  <si>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</si>
  <si>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</si>
  <si>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</si>
  <si>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</si>
  <si>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</si>
  <si>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</si>
  <si>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</si>
  <si>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</si>
  <si>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</si>
  <si>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</si>
  <si>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</si>
  <si>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</si>
  <si>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</si>
  <si>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</si>
  <si>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</si>
  <si>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</si>
  <si>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</si>
  <si>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</si>
  <si>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</si>
  <si>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</si>
  <si>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</si>
  <si>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</si>
  <si>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</si>
  <si>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</si>
  <si>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</si>
  <si>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</si>
  <si>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</si>
  <si>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</si>
  <si>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</si>
  <si>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</si>
  <si>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</si>
  <si>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</si>
  <si>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</si>
  <si>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</si>
  <si>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</si>
  <si>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</si>
  <si>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</si>
  <si>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</si>
  <si>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</si>
  <si>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</si>
  <si>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</si>
  <si>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</si>
  <si>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</si>
  <si>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</si>
  <si>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</si>
  <si>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</si>
  <si>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</si>
  <si>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</si>
  <si>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</si>
  <si>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</si>
  <si>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</si>
  <si>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</si>
  <si>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</si>
  <si>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</si>
  <si>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</si>
  <si>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</si>
  <si>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</si>
  <si>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</si>
  <si>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</si>
  <si>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</si>
  <si>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</si>
  <si>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</si>
  <si>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</si>
  <si>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</si>
  <si>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</si>
  <si>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</si>
  <si>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</si>
  <si>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</si>
  <si>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</si>
  <si>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</si>
  <si>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</si>
  <si>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</si>
  <si>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</si>
  <si>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</si>
  <si>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</si>
  <si>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</si>
  <si>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</si>
  <si>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</si>
  <si>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</si>
  <si>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</si>
  <si>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</si>
  <si>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</si>
  <si>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</si>
  <si>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</si>
  <si>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</si>
  <si>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</si>
  <si>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</si>
  <si>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</si>
  <si>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</si>
  <si>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</si>
  <si>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</si>
  <si>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</si>
  <si>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</si>
  <si>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</si>
  <si>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</si>
  <si>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</si>
  <si>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</si>
  <si>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</si>
  <si>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</si>
  <si>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</si>
  <si>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</si>
  <si>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</si>
  <si>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</si>
  <si>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</si>
  <si>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</si>
  <si>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</si>
  <si>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</si>
  <si>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</si>
  <si>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</si>
  <si>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</si>
  <si>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</si>
  <si>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</si>
  <si>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</si>
  <si>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</si>
  <si>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</si>
  <si>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</si>
  <si>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</si>
  <si>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</si>
  <si>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</si>
  <si>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</si>
  <si>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</si>
  <si>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</si>
  <si>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</si>
  <si>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</si>
  <si>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</si>
  <si>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</si>
  <si>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</si>
  <si>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</si>
  <si>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</si>
  <si>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</si>
  <si>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</si>
  <si>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</si>
  <si>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</si>
  <si>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</si>
  <si>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</si>
  <si>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</si>
  <si>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</si>
  <si>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</si>
  <si>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</si>
  <si>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</si>
  <si>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</si>
  <si>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</si>
  <si>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</si>
  <si>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</si>
  <si>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</si>
  <si>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</si>
  <si>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</si>
  <si>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</si>
  <si>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</si>
  <si>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</si>
  <si>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</si>
  <si>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</si>
  <si>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</si>
  <si>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</si>
  <si>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</si>
  <si>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</si>
  <si>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</si>
  <si>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</si>
  <si>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</si>
  <si>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</si>
  <si>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</si>
  <si>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</si>
  <si>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</si>
  <si>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</si>
  <si>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</si>
  <si>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</si>
  <si>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</si>
  <si>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</si>
  <si>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</si>
  <si>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</si>
  <si>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</si>
  <si>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</si>
  <si>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</si>
  <si>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</si>
  <si>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</si>
  <si>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</si>
  <si>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</si>
  <si>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</si>
  <si>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</si>
  <si>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</si>
  <si>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</si>
  <si>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</si>
  <si>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</si>
  <si>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</si>
  <si>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</si>
  <si>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</si>
  <si>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</si>
  <si>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</si>
  <si>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</si>
  <si>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</si>
  <si>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</si>
  <si>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</si>
  <si>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</si>
  <si>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</si>
  <si>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</si>
  <si>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</si>
  <si>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</si>
  <si>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</si>
  <si>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</si>
  <si>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</si>
  <si>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</si>
  <si>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</si>
  <si>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</si>
  <si>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</si>
  <si>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</si>
  <si>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</si>
  <si>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</si>
  <si>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</si>
  <si>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</si>
  <si>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</si>
  <si>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</si>
  <si>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</si>
  <si>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</si>
  <si>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</si>
  <si>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</si>
  <si>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</si>
  <si>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</si>
  <si>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</si>
  <si>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</si>
  <si>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</si>
  <si>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</si>
  <si>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</si>
  <si>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</si>
  <si>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</si>
  <si>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</si>
  <si>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</si>
  <si>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</si>
  <si>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</si>
  <si>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</si>
  <si>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</si>
  <si>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</si>
  <si>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</si>
  <si>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</si>
  <si>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</si>
  <si>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</si>
  <si>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</si>
  <si>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</si>
  <si>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</si>
  <si>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</si>
  <si>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</si>
  <si>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</si>
  <si>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</si>
  <si>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</si>
  <si>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</si>
  <si>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</si>
  <si>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</si>
  <si>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</si>
  <si>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</si>
  <si>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</si>
  <si>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</si>
  <si>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</si>
  <si>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</si>
  <si>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</si>
  <si>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</si>
  <si>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</si>
  <si>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</si>
  <si>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</si>
  <si>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</si>
  <si>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</si>
  <si>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</si>
  <si>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</si>
  <si>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</si>
  <si>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</si>
  <si>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</si>
  <si>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</si>
  <si>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</si>
  <si>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</si>
  <si>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</si>
  <si>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</si>
  <si>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</si>
  <si>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</si>
  <si>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</si>
  <si>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</si>
  <si>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</si>
  <si>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</si>
  <si>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</si>
  <si>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</si>
  <si>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</si>
  <si>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</si>
  <si>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</si>
  <si>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</si>
  <si>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</si>
  <si>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</si>
  <si>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</si>
  <si>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</si>
  <si>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</si>
  <si>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</si>
  <si>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</si>
  <si>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</si>
  <si>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</si>
  <si>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</si>
  <si>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</si>
  <si>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</si>
  <si>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</si>
  <si>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</si>
  <si>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</si>
  <si>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</si>
  <si>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</si>
  <si>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</si>
  <si>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</si>
  <si>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</si>
  <si>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</si>
  <si>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</si>
  <si>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</si>
  <si>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</si>
  <si>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</si>
  <si>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</si>
  <si>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</si>
  <si>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</si>
  <si>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</si>
  <si>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</si>
  <si>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</si>
  <si>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</si>
  <si>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</si>
  <si>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</si>
  <si>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</si>
  <si>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</si>
  <si>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</si>
  <si>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</si>
  <si>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</si>
  <si>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</si>
  <si>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</si>
  <si>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</si>
  <si>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</si>
  <si>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</si>
  <si>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</si>
  <si>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</si>
  <si>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</si>
  <si>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</si>
  <si>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</si>
  <si>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</si>
  <si>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</si>
  <si>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</si>
  <si>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</si>
  <si>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</si>
  <si>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</si>
  <si>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</si>
  <si>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</si>
  <si>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</si>
  <si>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</si>
  <si>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</si>
  <si>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</si>
  <si>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</si>
  <si>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</si>
  <si>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</si>
  <si>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</si>
  <si>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</si>
  <si>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</si>
  <si>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</si>
  <si>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</si>
  <si>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</si>
  <si>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</si>
  <si>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</si>
  <si>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</si>
  <si>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</si>
  <si>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</si>
  <si>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</si>
  <si>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</si>
  <si>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</si>
  <si>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</si>
  <si>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</si>
  <si>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</si>
  <si>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</si>
  <si>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</si>
  <si>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</si>
  <si>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</si>
  <si>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</si>
  <si>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</si>
  <si>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</si>
  <si>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</si>
  <si>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</si>
  <si>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</si>
  <si>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</si>
  <si>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</si>
  <si>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</si>
  <si>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</si>
  <si>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</si>
  <si>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</si>
  <si>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</si>
  <si>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</si>
  <si>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</si>
  <si>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</si>
  <si>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</si>
  <si>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</si>
  <si>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</si>
  <si>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</si>
  <si>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</si>
  <si>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</si>
  <si>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</si>
  <si>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</si>
  <si>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</si>
  <si>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</si>
  <si>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</si>
  <si>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</si>
  <si>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</si>
  <si>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</si>
  <si>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</si>
  <si>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</si>
  <si>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</si>
  <si>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</si>
  <si>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</si>
  <si>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</si>
  <si>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</si>
  <si>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</si>
  <si>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</si>
  <si>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</si>
  <si>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</si>
  <si>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</si>
  <si>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</si>
  <si>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</si>
  <si>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</si>
  <si>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</si>
  <si>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</si>
  <si>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</si>
  <si>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</si>
  <si>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</si>
  <si>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</si>
  <si>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</si>
  <si>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</si>
  <si>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</si>
  <si>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</si>
  <si>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</si>
  <si>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</si>
  <si>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</si>
  <si>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</si>
  <si>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</si>
  <si>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</si>
  <si>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</si>
  <si>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</si>
  <si>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</si>
  <si>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</si>
  <si>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</si>
  <si>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</si>
  <si>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</si>
  <si>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</si>
  <si>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</si>
  <si>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</si>
  <si>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</si>
  <si>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</si>
  <si>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</si>
  <si>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</si>
  <si>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</si>
  <si>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</si>
  <si>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</si>
  <si>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</si>
  <si>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</si>
  <si>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</si>
  <si>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</si>
  <si>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</si>
  <si>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</si>
  <si>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</si>
  <si>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</si>
  <si>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</si>
  <si>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</si>
  <si>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</si>
  <si>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</si>
  <si>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</si>
  <si>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</si>
  <si>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</si>
  <si>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</si>
  <si>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</si>
  <si>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</si>
  <si>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</si>
  <si>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</si>
  <si>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</si>
  <si>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</si>
  <si>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</si>
  <si>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</si>
  <si>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</si>
  <si>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</si>
  <si>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</si>
  <si>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</si>
  <si>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</si>
  <si>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</si>
  <si>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</si>
  <si>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</si>
  <si>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</si>
  <si>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</si>
  <si>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</si>
  <si>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</si>
  <si>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</si>
  <si>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</si>
  <si>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</si>
  <si>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</si>
  <si>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</si>
  <si>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</si>
  <si>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</si>
  <si>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</si>
  <si>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</si>
  <si>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</si>
  <si>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</si>
  <si>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</si>
  <si>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</si>
  <si>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</si>
  <si>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</si>
  <si>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</si>
  <si>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</si>
  <si>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</si>
  <si>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</si>
  <si>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</si>
  <si>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</si>
  <si>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</si>
  <si>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</si>
  <si>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</si>
  <si>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</si>
  <si>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</si>
  <si>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</si>
  <si>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</si>
  <si>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</si>
  <si>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</si>
  <si>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</si>
  <si>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</si>
  <si>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</si>
  <si>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</si>
  <si>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</si>
  <si>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</si>
  <si>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</si>
  <si>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</si>
  <si>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</si>
  <si>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</si>
  <si>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</si>
  <si>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</si>
  <si>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</si>
  <si>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</si>
  <si>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</si>
  <si>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</si>
  <si>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</si>
  <si>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</si>
  <si>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</si>
  <si>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</si>
  <si>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</si>
  <si>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</si>
  <si>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</si>
  <si>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</si>
  <si>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</si>
  <si>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</si>
  <si>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</si>
  <si>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</si>
  <si>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</si>
  <si>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</si>
  <si>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</si>
  <si>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</si>
  <si>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</si>
  <si>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</si>
  <si>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</si>
  <si>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</si>
  <si>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</si>
  <si>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</si>
  <si>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</si>
  <si>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</si>
  <si>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</si>
  <si>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</si>
  <si>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</si>
  <si>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</si>
  <si>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</si>
  <si>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</si>
  <si>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</si>
  <si>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</si>
  <si>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</si>
  <si>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</si>
  <si>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</si>
  <si>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</si>
  <si>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</si>
  <si>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</si>
  <si>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</si>
  <si>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</si>
  <si>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</si>
  <si>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</si>
  <si>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</si>
  <si>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</si>
  <si>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</si>
  <si>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</si>
  <si>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</si>
  <si>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</si>
  <si>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</si>
  <si>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</si>
  <si>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</si>
  <si>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</si>
  <si>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</si>
  <si>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</si>
  <si>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</si>
  <si>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</si>
  <si>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</si>
  <si>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</si>
  <si>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</si>
  <si>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</si>
  <si>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</si>
  <si>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</si>
  <si>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</si>
  <si>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</si>
  <si>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</si>
  <si>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</si>
  <si>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</si>
  <si>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</si>
  <si>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</si>
  <si>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</si>
  <si>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</si>
  <si>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</si>
  <si>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</si>
  <si>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</si>
  <si>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</si>
  <si>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</si>
  <si>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</si>
  <si>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</si>
  <si>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</si>
  <si>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</si>
  <si>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</si>
  <si>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</si>
  <si>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</si>
  <si>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</si>
  <si>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</si>
  <si>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</si>
  <si>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</si>
  <si>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</si>
  <si>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</si>
  <si>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</si>
  <si>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</si>
  <si>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</si>
  <si>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</si>
  <si>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</si>
  <si>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</si>
  <si>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</si>
  <si>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</si>
  <si>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</si>
  <si>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</si>
  <si>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</si>
  <si>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</si>
  <si>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</si>
  <si>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</si>
  <si>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</si>
  <si>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</si>
  <si>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</si>
  <si>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</si>
  <si>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</si>
  <si>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</si>
  <si>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</si>
  <si>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</si>
  <si>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</si>
  <si>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</si>
  <si>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</si>
  <si>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</si>
  <si>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</si>
  <si>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</si>
  <si>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</si>
  <si>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</si>
  <si>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</si>
  <si>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</si>
  <si>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</si>
  <si>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</si>
  <si>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</si>
  <si>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</si>
  <si>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</si>
  <si>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</si>
  <si>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</si>
  <si>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</si>
  <si>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</si>
  <si>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</si>
  <si>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</si>
  <si>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</si>
  <si>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</si>
  <si>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</si>
  <si>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</si>
  <si>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</si>
  <si>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</si>
  <si>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</si>
  <si>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</si>
  <si>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</si>
  <si>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</si>
  <si>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</si>
  <si>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</si>
  <si>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</si>
  <si>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</si>
  <si>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</si>
  <si>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</si>
  <si>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</si>
  <si>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</si>
  <si>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</si>
  <si>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</si>
  <si>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</si>
  <si>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</si>
  <si>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</si>
  <si>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</si>
  <si>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</si>
  <si>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</si>
  <si>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</si>
  <si>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</si>
  <si>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</si>
  <si>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</si>
  <si>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</si>
  <si>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</si>
  <si>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</si>
  <si>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</si>
  <si>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</si>
  <si>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</si>
  <si>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</si>
  <si>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</si>
  <si>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</si>
  <si>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</si>
  <si>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</si>
  <si>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</si>
  <si>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</si>
  <si>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</si>
  <si>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</si>
  <si>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</si>
  <si>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</si>
  <si>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</si>
  <si>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</si>
  <si>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</si>
  <si>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</si>
  <si>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</si>
  <si>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</si>
  <si>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</si>
  <si>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</si>
  <si>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</si>
  <si>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</si>
  <si>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</si>
  <si>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</si>
  <si>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</si>
  <si>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</si>
  <si>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</si>
  <si>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</si>
  <si>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</si>
  <si>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</si>
  <si>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</si>
  <si>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</si>
  <si>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</si>
  <si>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</si>
  <si>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</si>
  <si>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</si>
  <si>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</si>
  <si>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</si>
  <si>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</si>
  <si>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</si>
  <si>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</si>
  <si>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</si>
  <si>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</si>
  <si>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</si>
  <si>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</si>
  <si>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</si>
  <si>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</si>
  <si>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</si>
  <si>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</si>
  <si>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</si>
  <si>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</si>
  <si>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</si>
  <si>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</si>
  <si>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</si>
  <si>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</si>
  <si>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</si>
  <si>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</si>
  <si>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</si>
  <si>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</si>
  <si>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</si>
  <si>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</si>
  <si>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</si>
  <si>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</si>
  <si>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</si>
  <si>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</si>
  <si>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</si>
  <si>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</si>
  <si>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</si>
  <si>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</si>
  <si>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</si>
  <si>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</si>
  <si>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</si>
  <si>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</si>
  <si>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</si>
  <si>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</si>
  <si>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</si>
  <si>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</si>
  <si>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</si>
  <si>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</si>
  <si>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</si>
  <si>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</si>
  <si>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</si>
  <si>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</si>
  <si>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</si>
  <si>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</si>
  <si>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</si>
  <si>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</si>
  <si>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</si>
  <si>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</si>
  <si>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</si>
  <si>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</si>
  <si>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</si>
  <si>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</si>
  <si>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</si>
  <si>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</si>
  <si>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</si>
  <si>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</si>
  <si>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</si>
  <si>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</si>
  <si>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</si>
  <si>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</si>
  <si>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</si>
  <si>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</si>
  <si>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</si>
  <si>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</si>
  <si>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</si>
  <si>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</si>
  <si>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</si>
  <si>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</si>
  <si>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</si>
  <si>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</si>
  <si>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</si>
  <si>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</si>
  <si>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</si>
  <si>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</si>
  <si>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</si>
  <si>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</si>
  <si>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</si>
  <si>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</si>
  <si>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</si>
  <si>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</si>
  <si>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</si>
  <si>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</si>
  <si>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</si>
  <si>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</si>
  <si>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</si>
  <si>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</si>
  <si>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</si>
  <si>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</si>
  <si>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</si>
  <si>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</si>
  <si>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</si>
  <si>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</si>
  <si>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</si>
  <si>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</si>
  <si>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</si>
  <si>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</si>
  <si>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</si>
  <si>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</si>
  <si>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</si>
  <si>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</si>
  <si>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</si>
  <si>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</si>
  <si>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</si>
  <si>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</si>
  <si>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</si>
  <si>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</si>
  <si>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</si>
  <si>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</si>
  <si>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</si>
  <si>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</si>
  <si>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</si>
  <si>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</si>
  <si>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</si>
  <si>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</si>
  <si>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</si>
  <si>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</si>
  <si>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</si>
  <si>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</si>
  <si>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</si>
  <si>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</si>
  <si>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</si>
  <si>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</si>
  <si>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</si>
  <si>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</si>
  <si>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</si>
  <si>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</si>
  <si>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</si>
  <si>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</si>
  <si>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</si>
  <si>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</si>
  <si>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</si>
  <si>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</si>
  <si>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</si>
  <si>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</si>
  <si>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</si>
  <si>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</si>
  <si>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</si>
  <si>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</si>
  <si>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</si>
  <si>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</si>
  <si>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</si>
  <si>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</si>
  <si>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</si>
  <si>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</si>
  <si>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</si>
  <si>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</si>
  <si>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</si>
  <si>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</si>
  <si>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</si>
  <si>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</si>
  <si>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</si>
  <si>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</si>
  <si>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</si>
  <si>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</si>
  <si>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</si>
  <si>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</si>
  <si>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</si>
  <si>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</si>
  <si>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</si>
  <si>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</si>
  <si>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</si>
  <si>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</si>
  <si>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</si>
  <si>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</si>
  <si>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</si>
  <si>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</si>
  <si>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</si>
  <si>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</si>
  <si>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</si>
  <si>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</si>
  <si>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</si>
  <si>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</si>
  <si>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</si>
  <si>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</si>
  <si>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</si>
  <si>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</si>
  <si>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</si>
  <si>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</si>
  <si>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</si>
  <si>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</si>
  <si>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</si>
  <si>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</si>
  <si>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</si>
  <si>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</si>
  <si>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</si>
  <si>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</si>
  <si>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</si>
  <si>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</si>
  <si>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</si>
  <si>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</si>
  <si>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</si>
  <si>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</si>
  <si>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</si>
  <si>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</si>
  <si>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</si>
  <si>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</si>
  <si>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</si>
  <si>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</si>
  <si>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</si>
  <si>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</si>
  <si>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</si>
  <si>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</si>
  <si>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</si>
  <si>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</si>
  <si>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</si>
  <si>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</si>
  <si>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</si>
  <si>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</si>
  <si>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</si>
  <si>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</si>
  <si>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</si>
  <si>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</si>
  <si>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</si>
  <si>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</si>
  <si>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</si>
  <si>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</si>
  <si>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</si>
  <si>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</si>
  <si>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</si>
  <si>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</si>
  <si>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</si>
  <si>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</si>
  <si>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</si>
  <si>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</si>
  <si>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</si>
  <si>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</si>
  <si>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</si>
  <si>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</si>
  <si>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</si>
  <si>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</si>
  <si>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</si>
  <si>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</si>
  <si>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</si>
  <si>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</si>
  <si>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</si>
  <si>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</si>
  <si>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</si>
  <si>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</si>
  <si>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</si>
  <si>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</si>
  <si>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</si>
  <si>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</si>
  <si>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</si>
  <si>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</si>
  <si>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</si>
  <si>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</si>
  <si>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</si>
  <si>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</si>
  <si>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</si>
  <si>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</si>
  <si>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</si>
  <si>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</si>
  <si>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</si>
  <si>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</si>
  <si>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</si>
  <si>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</si>
  <si>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</si>
  <si>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</si>
  <si>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</si>
  <si>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</si>
  <si>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</si>
  <si>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</si>
  <si>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</si>
  <si>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</si>
  <si>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</si>
  <si>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</si>
  <si>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</si>
  <si>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</si>
  <si>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</si>
  <si>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</si>
  <si>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</si>
  <si>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</si>
  <si>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</si>
  <si>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</si>
  <si>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</si>
  <si>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</si>
  <si>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</si>
  <si>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</si>
  <si>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</si>
  <si>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</si>
  <si>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</si>
  <si>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</si>
  <si>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</si>
  <si>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</si>
  <si>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</si>
  <si>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</si>
  <si>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</si>
  <si>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</si>
  <si>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</si>
  <si>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</si>
  <si>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</si>
  <si>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</si>
  <si>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</si>
  <si>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</si>
  <si>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</si>
  <si>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</si>
  <si>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</si>
  <si>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</si>
  <si>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</si>
  <si>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</si>
  <si>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</si>
  <si>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</si>
  <si>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</si>
  <si>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</si>
  <si>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</si>
  <si>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</si>
  <si>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</si>
  <si>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</si>
  <si>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</si>
  <si>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</si>
  <si>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</si>
  <si>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</si>
  <si>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</si>
  <si>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</si>
  <si>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</si>
  <si>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</si>
  <si>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</si>
  <si>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</si>
  <si>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</si>
  <si>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</si>
  <si>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</si>
  <si>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</si>
  <si>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</si>
  <si>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</si>
  <si>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</si>
  <si>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</si>
  <si>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</si>
  <si>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</si>
  <si>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</si>
  <si>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</si>
  <si>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</si>
  <si>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</si>
  <si>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</si>
  <si>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</si>
  <si>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</si>
  <si>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</si>
  <si>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</si>
  <si>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</si>
  <si>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</si>
  <si>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</si>
  <si>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</si>
  <si>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</si>
  <si>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</si>
  <si>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</si>
  <si>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</si>
  <si>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</si>
  <si>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</si>
  <si>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</si>
  <si>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</si>
  <si>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</si>
  <si>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</si>
  <si>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</si>
  <si>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</si>
  <si>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</si>
  <si>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</si>
  <si>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</si>
  <si>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</si>
  <si>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</si>
  <si>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</si>
  <si>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</si>
  <si>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</si>
  <si>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</si>
  <si>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</si>
  <si>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</si>
  <si>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</si>
  <si>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</si>
  <si>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</si>
  <si>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</si>
  <si>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</si>
  <si>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</si>
  <si>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</si>
  <si>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</si>
  <si>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</si>
  <si>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</si>
  <si>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</si>
  <si>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</si>
  <si>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</si>
  <si>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</si>
  <si>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</si>
  <si>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</si>
  <si>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</si>
  <si>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</si>
  <si>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</si>
  <si>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</si>
  <si>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</si>
  <si>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</si>
  <si>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</si>
  <si>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</si>
  <si>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</si>
  <si>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</si>
  <si>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</si>
  <si>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</si>
  <si>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</si>
  <si>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</si>
  <si>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</si>
  <si>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</si>
  <si>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</si>
  <si>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</si>
  <si>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</si>
  <si>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</si>
  <si>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</si>
  <si>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</si>
  <si>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</si>
  <si>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</si>
  <si>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</si>
  <si>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</si>
  <si>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</si>
  <si>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</si>
  <si>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</si>
  <si>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</si>
  <si>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</si>
  <si>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</si>
  <si>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</si>
  <si>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</si>
  <si>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</si>
  <si>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</si>
  <si>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</si>
  <si>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</si>
  <si>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</si>
  <si>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</si>
  <si>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</si>
  <si>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</si>
  <si>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</si>
  <si>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</si>
  <si>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</si>
  <si>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</si>
  <si>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</si>
  <si>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</si>
  <si>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</si>
  <si>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</si>
  <si>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</si>
  <si>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</si>
  <si>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</si>
  <si>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</si>
  <si>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</si>
  <si>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</si>
  <si>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</si>
  <si>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</si>
  <si>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</si>
  <si>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</si>
  <si>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</si>
  <si>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</si>
  <si>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</si>
  <si>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</si>
  <si>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</si>
  <si>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</si>
  <si>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</si>
  <si>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</si>
  <si>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</si>
  <si>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</si>
  <si>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</si>
  <si>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</si>
  <si>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</si>
  <si>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</si>
  <si>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</si>
  <si>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</si>
  <si>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</si>
  <si>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</si>
  <si>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</si>
  <si>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</si>
  <si>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</si>
  <si>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</si>
  <si>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</si>
  <si>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</si>
  <si>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</si>
  <si>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</si>
  <si>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</si>
  <si>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</si>
  <si>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</si>
  <si>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</si>
  <si>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</si>
  <si>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</si>
  <si>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</si>
  <si>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</si>
  <si>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</si>
  <si>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</si>
  <si>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</si>
  <si>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</si>
  <si>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</si>
  <si>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</si>
  <si>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</si>
  <si>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</si>
  <si>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</si>
  <si>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</si>
  <si>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</si>
  <si>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</si>
  <si>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</si>
  <si>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</si>
  <si>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</si>
  <si>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</si>
  <si>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</si>
  <si>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</si>
  <si>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</si>
  <si>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</si>
  <si>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</si>
  <si>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</si>
  <si>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</si>
  <si>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</si>
  <si>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</si>
  <si>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</si>
  <si>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</si>
  <si>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</si>
  <si>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</si>
  <si>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</si>
  <si>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</si>
  <si>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</si>
  <si>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</si>
  <si>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</si>
  <si>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</si>
  <si>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</si>
  <si>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</si>
  <si>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</si>
  <si>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</si>
  <si>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</si>
  <si>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</si>
  <si>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</si>
  <si>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</si>
  <si>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</si>
  <si>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</si>
  <si>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</si>
  <si>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</si>
  <si>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</si>
  <si>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</si>
  <si>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</si>
  <si>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</si>
  <si>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</si>
  <si>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</si>
  <si>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</si>
  <si>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</si>
  <si>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</si>
  <si>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</si>
  <si>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</si>
  <si>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</si>
  <si>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</si>
  <si>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</si>
  <si>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</si>
  <si>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</si>
  <si>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</si>
  <si>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</si>
  <si>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</si>
  <si>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</si>
  <si>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</si>
  <si>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</si>
  <si>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</si>
  <si>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</si>
  <si>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</si>
  <si>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</si>
  <si>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</si>
  <si>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</si>
  <si>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</si>
  <si>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</si>
  <si>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</si>
  <si>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</si>
  <si>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</si>
  <si>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</si>
  <si>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</si>
  <si>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</si>
  <si>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</si>
  <si>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</si>
  <si>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</si>
  <si>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</si>
  <si>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</si>
  <si>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</si>
  <si>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</si>
  <si>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</si>
  <si>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</si>
  <si>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</si>
  <si>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</si>
  <si>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</si>
  <si>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</si>
  <si>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</si>
  <si>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</si>
  <si>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</si>
  <si>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</si>
  <si>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</si>
  <si>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</si>
  <si>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</si>
  <si>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</si>
  <si>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</si>
  <si>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</si>
  <si>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</si>
  <si>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</si>
  <si>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</si>
  <si>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</si>
  <si>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</si>
  <si>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</si>
  <si>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</si>
  <si>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</si>
  <si>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</si>
  <si>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</si>
  <si>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</si>
  <si>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</si>
  <si>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</si>
  <si>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</si>
  <si>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</si>
  <si>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</si>
  <si>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</si>
  <si>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</si>
  <si>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</si>
  <si>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</si>
  <si>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</si>
  <si>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</si>
  <si>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</si>
  <si>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</si>
  <si>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</si>
  <si>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</si>
  <si>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</si>
  <si>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</si>
  <si>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</si>
  <si>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</si>
  <si>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</si>
  <si>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</si>
  <si>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</si>
  <si>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</si>
  <si>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</si>
  <si>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</si>
  <si>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</si>
  <si>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</si>
  <si>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</si>
  <si>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</si>
  <si>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</si>
  <si>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</si>
  <si>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</si>
  <si>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</si>
  <si>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</si>
  <si>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</si>
  <si>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</si>
  <si>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</si>
  <si>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</si>
  <si>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</si>
  <si>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</si>
  <si>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</si>
  <si>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</si>
  <si>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</si>
  <si>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</si>
  <si>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</si>
  <si>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</si>
  <si>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</si>
  <si>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</si>
  <si>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</si>
  <si>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</si>
  <si>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</si>
  <si>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</si>
  <si>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</si>
  <si>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</si>
  <si>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</si>
  <si>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</si>
  <si>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</si>
  <si>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</si>
  <si>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</si>
  <si>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</si>
  <si>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</si>
  <si>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</si>
  <si>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</si>
  <si>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</si>
  <si>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</si>
  <si>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</si>
  <si>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</si>
  <si>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</si>
  <si>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</si>
  <si>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</si>
  <si>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</si>
  <si>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</si>
  <si>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</si>
  <si>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</si>
  <si>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</si>
  <si>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</si>
  <si>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</si>
  <si>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</si>
  <si>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</si>
  <si>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</si>
  <si>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</si>
  <si>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</si>
  <si>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</si>
  <si>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</si>
  <si>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</si>
  <si>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</si>
  <si>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</si>
  <si>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</si>
  <si>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</si>
  <si>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</si>
  <si>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</si>
  <si>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</si>
  <si>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</si>
  <si>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</si>
  <si>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</si>
  <si>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</si>
  <si>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</si>
  <si>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</si>
  <si>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</si>
  <si>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</si>
  <si>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</si>
  <si>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</si>
  <si>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</si>
  <si>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</si>
  <si>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</si>
  <si>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</si>
  <si>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</si>
  <si>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</si>
  <si>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</si>
  <si>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</si>
  <si>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</si>
  <si>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</si>
  <si>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</si>
  <si>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</si>
  <si>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</si>
  <si>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</si>
  <si>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</si>
  <si>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</si>
  <si>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</si>
  <si>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</si>
  <si>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</si>
  <si>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</si>
  <si>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</si>
  <si>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</si>
  <si>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</si>
  <si>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</si>
  <si>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</si>
  <si>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</si>
  <si>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</si>
  <si>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</si>
  <si>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</si>
  <si>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</si>
  <si>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</si>
  <si>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</si>
  <si>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</si>
  <si>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</si>
  <si>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</si>
  <si>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</si>
  <si>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</si>
  <si>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</si>
  <si>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</si>
  <si>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</si>
  <si>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</si>
  <si>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</si>
  <si>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</si>
  <si>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</si>
  <si>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</si>
  <si>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</si>
  <si>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</si>
  <si>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</si>
  <si>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</si>
  <si>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</si>
  <si>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</si>
  <si>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</si>
  <si>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</si>
  <si>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</si>
  <si>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</si>
  <si>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</si>
  <si>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</si>
  <si>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</si>
  <si>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</si>
  <si>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</si>
  <si>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</si>
  <si>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</si>
  <si>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</si>
  <si>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</si>
  <si>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</si>
  <si>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</si>
  <si>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</si>
  <si>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</si>
  <si>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</si>
  <si>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</si>
  <si>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</si>
  <si>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</si>
  <si>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</si>
  <si>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</si>
  <si>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</si>
  <si>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</si>
  <si>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</si>
  <si>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</si>
  <si>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</si>
  <si>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</si>
  <si>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</si>
  <si>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</si>
  <si>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</si>
  <si>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</si>
  <si>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</si>
  <si>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</si>
  <si>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</si>
  <si>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</si>
  <si>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</si>
  <si>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</si>
  <si>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</si>
  <si>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</si>
  <si>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</si>
  <si>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</si>
  <si>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</si>
  <si>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</si>
  <si>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</si>
  <si>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</si>
  <si>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</si>
  <si>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</si>
  <si>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</si>
  <si>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</si>
  <si>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</si>
  <si>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</si>
  <si>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</si>
  <si>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</si>
  <si>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</si>
  <si>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</si>
  <si>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</si>
  <si>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</si>
  <si>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</si>
  <si>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</si>
  <si>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</si>
  <si>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</si>
  <si>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</si>
  <si>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</si>
  <si>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</si>
  <si>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</si>
  <si>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</si>
  <si>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</si>
  <si>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</si>
  <si>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</si>
  <si>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</si>
  <si>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</si>
  <si>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</si>
  <si>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</si>
  <si>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</si>
  <si>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</si>
  <si>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</si>
  <si>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</si>
  <si>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</si>
  <si>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</si>
  <si>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</si>
  <si>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</si>
  <si>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</si>
  <si>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</si>
  <si>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</si>
  <si>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</si>
  <si>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</si>
  <si>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</si>
  <si>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</si>
  <si>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</si>
  <si>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</si>
  <si>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</si>
  <si>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</si>
  <si>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</si>
  <si>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</si>
  <si>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</si>
  <si>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</si>
  <si>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</si>
  <si>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</si>
  <si>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</si>
  <si>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</si>
  <si>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</si>
  <si>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</si>
  <si>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</si>
  <si>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</si>
  <si>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</si>
  <si>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</si>
  <si>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</si>
  <si>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</si>
  <si>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</si>
  <si>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</si>
  <si>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</si>
  <si>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</si>
  <si>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</si>
  <si>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</si>
  <si>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</si>
  <si>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</si>
  <si>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</si>
  <si>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</si>
  <si>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</si>
  <si>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</si>
  <si>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</si>
  <si>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</si>
  <si>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</si>
  <si>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</si>
  <si>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</si>
  <si>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</si>
  <si>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</si>
  <si>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</si>
  <si>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</si>
  <si>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</si>
  <si>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</si>
  <si>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</si>
  <si>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</si>
  <si>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</si>
  <si>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</si>
  <si>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</si>
  <si>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</si>
  <si>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</si>
  <si>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</si>
  <si>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</si>
  <si>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</si>
  <si>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</si>
  <si>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</si>
  <si>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</si>
  <si>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</si>
  <si>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</si>
  <si>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</si>
  <si>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</si>
  <si>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</si>
  <si>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</si>
  <si>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</si>
  <si>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</si>
  <si>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</si>
  <si>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</si>
  <si>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</si>
  <si>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</si>
  <si>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</si>
  <si>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</si>
  <si>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</si>
  <si>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</si>
  <si>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</si>
  <si>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</si>
  <si>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</si>
  <si>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</si>
  <si>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</si>
  <si>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</si>
  <si>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</si>
  <si>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</si>
  <si>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</si>
  <si>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</si>
  <si>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</si>
  <si>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</si>
  <si>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</si>
  <si>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</si>
  <si>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</si>
  <si>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</si>
  <si>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</si>
  <si>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</si>
  <si>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</si>
  <si>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</si>
  <si>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</si>
  <si>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</si>
  <si>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</si>
  <si>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</si>
  <si>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</si>
  <si>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</si>
  <si>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</si>
  <si>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</si>
  <si>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</si>
  <si>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</si>
  <si>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</si>
  <si>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</si>
  <si>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</si>
  <si>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</si>
  <si>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</si>
  <si>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</si>
  <si>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</si>
  <si>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</si>
  <si>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</si>
  <si>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</si>
  <si>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</si>
  <si>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</si>
  <si>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</si>
  <si>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</si>
  <si>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</si>
  <si>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</si>
  <si>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</si>
  <si>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</si>
  <si>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</si>
  <si>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</si>
  <si>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</si>
  <si>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</si>
  <si>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</si>
  <si>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</si>
  <si>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</si>
  <si>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</si>
  <si>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</si>
  <si>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</si>
  <si>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</si>
  <si>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</si>
  <si>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</si>
  <si>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</si>
  <si>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</si>
  <si>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</si>
  <si>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</si>
  <si>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</si>
  <si>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</si>
  <si>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</si>
  <si>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</si>
  <si>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</si>
  <si>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</si>
  <si>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</si>
  <si>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</si>
  <si>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</si>
  <si>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</si>
  <si>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</si>
  <si>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</si>
  <si>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</si>
  <si>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</si>
  <si>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</si>
  <si>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</si>
  <si>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</si>
  <si>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</si>
  <si>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</si>
  <si>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</si>
  <si>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</si>
  <si>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</si>
  <si>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</si>
  <si>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</si>
  <si>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</si>
  <si>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</si>
  <si>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</si>
  <si>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</si>
  <si>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</si>
  <si>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</si>
  <si>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</si>
  <si>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</si>
  <si>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</si>
  <si>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</si>
  <si>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</si>
  <si>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</si>
  <si>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</si>
  <si>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</si>
  <si>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</si>
  <si>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</si>
  <si>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</si>
  <si>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</si>
  <si>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</si>
  <si>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</si>
  <si>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</si>
  <si>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</si>
  <si>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</si>
  <si>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</si>
  <si>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</si>
  <si>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</si>
  <si>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</si>
  <si>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</si>
  <si>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</si>
  <si>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</si>
  <si>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</si>
  <si>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</si>
  <si>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</si>
  <si>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</si>
  <si>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</si>
  <si>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</si>
  <si>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</si>
  <si>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</si>
  <si>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</si>
  <si>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</si>
  <si>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</si>
  <si>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</si>
  <si>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</si>
  <si>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</si>
  <si>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</si>
  <si>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</si>
  <si>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</si>
  <si>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</si>
  <si>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</si>
  <si>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</si>
  <si>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</si>
  <si>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</si>
  <si>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</si>
  <si>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</si>
  <si>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</si>
  <si>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</si>
  <si>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</si>
  <si>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</si>
  <si>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</si>
  <si>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</si>
  <si>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</si>
  <si>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</si>
  <si>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</si>
  <si>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</si>
  <si>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</si>
  <si>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</si>
  <si>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</si>
  <si>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</si>
  <si>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</si>
  <si>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</si>
  <si>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</si>
  <si>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</si>
  <si>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</si>
  <si>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</si>
  <si>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</si>
  <si>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</si>
  <si>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</si>
  <si>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</si>
  <si>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</si>
  <si>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</si>
  <si>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</si>
  <si>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</si>
  <si>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</si>
  <si>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</si>
  <si>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</si>
  <si>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</si>
  <si>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</si>
  <si>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</si>
  <si>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</si>
  <si>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</si>
  <si>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</si>
  <si>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</si>
  <si>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</si>
  <si>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</si>
  <si>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</si>
  <si>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</si>
  <si>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</si>
  <si>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</si>
  <si>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</si>
  <si>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</si>
  <si>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</si>
  <si>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</si>
  <si>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</si>
  <si>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</si>
  <si>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</si>
  <si>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</si>
  <si>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</si>
  <si>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</si>
  <si>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</si>
  <si>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</si>
  <si>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</si>
  <si>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</si>
  <si>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</si>
  <si>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</si>
  <si>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</si>
  <si>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</si>
  <si>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</si>
  <si>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</si>
  <si>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</si>
  <si>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</si>
  <si>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</si>
  <si>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</si>
  <si>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</si>
  <si>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</si>
  <si>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</si>
  <si>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</si>
  <si>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</si>
  <si>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</si>
  <si>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</si>
  <si>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</si>
  <si>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</si>
  <si>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</si>
  <si>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</si>
  <si>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</si>
  <si>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</si>
  <si>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</si>
  <si>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</si>
  <si>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</si>
  <si>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</si>
  <si>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</si>
  <si>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</si>
  <si>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</si>
  <si>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</si>
  <si>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</si>
  <si>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</si>
  <si>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</si>
  <si>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</si>
  <si>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</si>
  <si>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</si>
  <si>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</si>
  <si>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</si>
  <si>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</si>
  <si>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</si>
  <si>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</si>
  <si>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</si>
  <si>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</si>
  <si>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</si>
  <si>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</si>
  <si>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</si>
  <si>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</si>
  <si>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</si>
  <si>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</si>
  <si>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</si>
  <si>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</si>
  <si>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</si>
  <si>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</si>
  <si>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</si>
  <si>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</si>
  <si>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</si>
  <si>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</si>
  <si>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</si>
  <si>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</si>
  <si>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</si>
  <si>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</si>
  <si>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</si>
  <si>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</si>
  <si>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</si>
  <si>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</si>
  <si>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</si>
  <si>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</si>
  <si>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</si>
  <si>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</si>
  <si>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</si>
  <si>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</si>
  <si>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</si>
  <si>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</si>
  <si>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</si>
  <si>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</si>
  <si>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</si>
  <si>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</si>
  <si>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</si>
  <si>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</si>
  <si>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</si>
  <si>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</si>
  <si>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</si>
  <si>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</si>
  <si>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</si>
  <si>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</si>
  <si>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</si>
  <si>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</si>
  <si>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</si>
  <si>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</si>
  <si>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</si>
  <si>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</si>
  <si>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</si>
  <si>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</si>
  <si>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</si>
  <si>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</si>
  <si>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</si>
  <si>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</si>
  <si>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</si>
  <si>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</si>
  <si>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</si>
  <si>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</si>
  <si>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</si>
  <si>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</si>
  <si>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</si>
  <si>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</si>
  <si>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</si>
  <si>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</si>
  <si>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</si>
  <si>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</si>
  <si>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</si>
  <si>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</si>
  <si>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</si>
  <si>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</si>
  <si>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</si>
  <si>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</si>
  <si>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</si>
  <si>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</si>
  <si>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</si>
  <si>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</si>
  <si>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</si>
  <si>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</si>
  <si>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</si>
  <si>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</si>
  <si>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</si>
  <si>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</si>
  <si>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</si>
  <si>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</si>
  <si>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</si>
  <si>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</si>
  <si>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</si>
  <si>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</si>
  <si>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</si>
  <si>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</si>
  <si>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</si>
  <si>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</si>
  <si>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</si>
  <si>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</si>
  <si>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</si>
  <si>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</si>
  <si>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</si>
  <si>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</si>
  <si>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</si>
  <si>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</si>
  <si>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</si>
  <si>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</si>
  <si>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</si>
  <si>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</si>
  <si>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</si>
  <si>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</si>
  <si>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</si>
  <si>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</si>
  <si>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</si>
  <si>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</si>
  <si>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</si>
  <si>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</si>
  <si>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</si>
  <si>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</si>
  <si>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</si>
  <si>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</si>
  <si>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</si>
  <si>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</si>
  <si>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</si>
  <si>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</si>
  <si>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</si>
  <si>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</si>
  <si>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</si>
  <si>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</si>
  <si>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</si>
  <si>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</si>
  <si>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</si>
  <si>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</si>
  <si>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</si>
  <si>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</si>
  <si>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</si>
  <si>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</si>
  <si>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</si>
  <si>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</si>
  <si>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</si>
  <si>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</si>
  <si>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</si>
  <si>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</si>
  <si>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</si>
  <si>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</si>
  <si>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</si>
  <si>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</si>
  <si>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</si>
  <si>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</si>
  <si>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</si>
  <si>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</si>
  <si>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</si>
  <si>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</si>
  <si>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</si>
  <si>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</si>
  <si>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</si>
  <si>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</si>
  <si>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</si>
  <si>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</si>
  <si>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</si>
  <si>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</si>
  <si>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</si>
  <si>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</si>
  <si>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</si>
  <si>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</si>
  <si>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</si>
  <si>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</si>
  <si>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</si>
  <si>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</si>
  <si>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</si>
  <si>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</si>
  <si>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</si>
  <si>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</si>
  <si>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</si>
  <si>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</si>
  <si>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</si>
  <si>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</si>
  <si>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</si>
  <si>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</si>
  <si>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</si>
  <si>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</si>
  <si>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</si>
  <si>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</si>
  <si>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</si>
  <si>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</si>
  <si>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</si>
  <si>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</si>
  <si>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</si>
  <si>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</si>
  <si>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</si>
  <si>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</si>
  <si>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</si>
  <si>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</si>
  <si>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</si>
  <si>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</si>
  <si>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</si>
  <si>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</si>
  <si>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</si>
  <si>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</si>
  <si>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</si>
  <si>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</si>
  <si>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</si>
  <si>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</si>
  <si>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</si>
  <si>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</si>
  <si>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</si>
  <si>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</si>
  <si>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</si>
  <si>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</si>
  <si>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</si>
  <si>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</si>
  <si>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</si>
  <si>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</si>
  <si>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</si>
  <si>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</si>
  <si>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</si>
  <si>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</si>
  <si>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</si>
  <si>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</si>
  <si>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</si>
  <si>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</si>
  <si>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</si>
  <si>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</si>
  <si>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</si>
  <si>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</si>
  <si>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</si>
  <si>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</si>
  <si>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</si>
  <si>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</si>
  <si>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</si>
  <si>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</si>
  <si>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</si>
  <si>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</si>
  <si>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</si>
  <si>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</si>
  <si>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</si>
  <si>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</si>
  <si>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</si>
  <si>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</si>
  <si>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</si>
  <si>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</si>
  <si>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</si>
  <si>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</si>
  <si>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</si>
  <si>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</si>
  <si>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</si>
  <si>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</si>
  <si>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</si>
  <si>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</si>
  <si>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</si>
  <si>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</si>
  <si>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</si>
  <si>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</si>
  <si>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</si>
  <si>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</si>
  <si>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</si>
  <si>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</si>
  <si>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</si>
  <si>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</si>
  <si>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</si>
  <si>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</si>
  <si>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</si>
  <si>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</si>
  <si>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</si>
  <si>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</si>
  <si>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</si>
  <si>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</si>
  <si>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</si>
  <si>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</si>
  <si>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</si>
  <si>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</si>
  <si>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</si>
  <si>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</si>
  <si>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</si>
  <si>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</si>
  <si>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</si>
  <si>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</si>
  <si>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</si>
  <si>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</si>
  <si>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</si>
  <si>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</si>
  <si>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</si>
  <si>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</si>
  <si>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</si>
  <si>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</si>
  <si>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</si>
  <si>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</si>
  <si>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</si>
  <si>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</si>
  <si>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</si>
  <si>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</si>
  <si>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</si>
  <si>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</si>
  <si>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</si>
  <si>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</si>
  <si>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</si>
  <si>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</si>
  <si>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</si>
  <si>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</si>
  <si>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</si>
  <si>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</si>
  <si>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</si>
  <si>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</si>
  <si>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</si>
  <si>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</si>
  <si>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</si>
  <si>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</si>
  <si>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</si>
  <si>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</si>
  <si>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</si>
  <si>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</si>
  <si>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</si>
  <si>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</si>
  <si>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</si>
  <si>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</si>
  <si>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</si>
  <si>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</si>
  <si>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</si>
  <si>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</si>
  <si>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</si>
  <si>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</si>
  <si>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</si>
  <si>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</si>
  <si>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</si>
  <si>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</si>
  <si>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</si>
  <si>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</si>
  <si>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</si>
  <si>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</si>
  <si>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</si>
  <si>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</si>
  <si>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</si>
  <si>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</si>
  <si>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</si>
  <si>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</si>
  <si>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</si>
  <si>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</si>
  <si>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</si>
  <si>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</si>
  <si>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</si>
  <si>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</si>
  <si>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</si>
  <si>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</si>
  <si>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</si>
  <si>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</si>
  <si>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</si>
  <si>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</si>
  <si>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</si>
  <si>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</si>
  <si>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</si>
  <si>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</si>
  <si>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</si>
  <si>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</si>
  <si>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</si>
  <si>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</si>
  <si>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</si>
  <si>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</si>
  <si>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</si>
  <si>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</si>
  <si>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</si>
  <si>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</si>
  <si>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</si>
  <si>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</si>
  <si>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</si>
  <si>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</si>
  <si>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</si>
  <si>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</si>
  <si>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</si>
  <si>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</si>
  <si>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</si>
  <si>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</si>
  <si>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</si>
  <si>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</si>
  <si>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</si>
  <si>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</si>
  <si>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</si>
  <si>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</si>
  <si>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</si>
  <si>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</si>
  <si>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</si>
  <si>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</si>
  <si>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</si>
  <si>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</si>
  <si>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</si>
  <si>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</si>
  <si>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</si>
  <si>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</si>
  <si>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</si>
  <si>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</si>
  <si>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</si>
  <si>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</si>
  <si>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</si>
  <si>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</si>
  <si>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</si>
  <si>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</si>
  <si>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</si>
  <si>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</si>
  <si>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</si>
  <si>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</si>
  <si>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</si>
  <si>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</si>
  <si>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</si>
  <si>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</si>
  <si>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</si>
  <si>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</si>
  <si>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</si>
  <si>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</si>
  <si>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</si>
  <si>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</si>
  <si>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</si>
  <si>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</si>
  <si>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</si>
  <si>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</si>
  <si>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</si>
  <si>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</si>
  <si>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</si>
  <si>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</si>
  <si>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</si>
  <si>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</si>
  <si>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</si>
  <si>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</si>
  <si>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</si>
  <si>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</si>
  <si>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</si>
  <si>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</si>
  <si>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</si>
  <si>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</si>
  <si>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</si>
  <si>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</si>
  <si>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</si>
  <si>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</si>
  <si>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</si>
  <si>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</si>
  <si>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</si>
  <si>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</si>
  <si>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</si>
  <si>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</si>
  <si>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</si>
  <si>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</si>
  <si>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</si>
  <si>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</si>
  <si>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</si>
  <si>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</si>
  <si>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</si>
  <si>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</si>
  <si>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</si>
  <si>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</si>
  <si>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</si>
  <si>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</si>
  <si>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</si>
  <si>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</si>
  <si>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</si>
  <si>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</si>
  <si>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</si>
  <si>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</si>
  <si>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</si>
  <si>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</si>
  <si>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</si>
  <si>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</si>
  <si>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</si>
  <si>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</si>
  <si>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</si>
  <si>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</si>
  <si>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</si>
  <si>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</si>
  <si>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</si>
  <si>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</si>
  <si>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</si>
  <si>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</si>
  <si>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</si>
  <si>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</si>
  <si>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</si>
  <si>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</si>
  <si>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</si>
  <si>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</si>
  <si>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</si>
  <si>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</si>
  <si>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</si>
  <si>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</si>
  <si>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</si>
  <si>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</si>
  <si>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</si>
  <si>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</si>
  <si>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</si>
  <si>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</si>
  <si>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</si>
  <si>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</si>
  <si>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</si>
  <si>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</si>
  <si>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</si>
  <si>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</si>
  <si>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</si>
  <si>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</si>
  <si>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</si>
  <si>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</si>
  <si>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</si>
  <si>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</si>
  <si>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</si>
  <si>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</si>
  <si>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</si>
  <si>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</si>
  <si>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</si>
  <si>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</si>
  <si>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</si>
  <si>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</si>
  <si>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</si>
  <si>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</si>
  <si>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</si>
  <si>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</si>
  <si>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</si>
  <si>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</si>
  <si>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</si>
  <si>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</si>
  <si>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</si>
  <si>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</si>
  <si>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</si>
  <si>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</si>
  <si>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</si>
  <si>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</si>
  <si>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</si>
  <si>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</si>
  <si>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</si>
  <si>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</si>
  <si>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</si>
  <si>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</si>
  <si>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</si>
  <si>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</si>
  <si>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</si>
  <si>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</si>
  <si>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</si>
  <si>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</si>
  <si>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</si>
  <si>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</si>
  <si>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</si>
  <si>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</si>
  <si>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</si>
  <si>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</si>
  <si>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</si>
  <si>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</si>
  <si>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</si>
  <si>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</si>
  <si>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</si>
  <si>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</si>
  <si>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</si>
  <si>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</si>
  <si>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</si>
  <si>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</si>
  <si>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</si>
  <si>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</si>
  <si>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</si>
  <si>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</si>
  <si>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</si>
  <si>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</si>
  <si>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</si>
  <si>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</si>
  <si>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</si>
  <si>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</si>
  <si>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</si>
  <si>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</si>
  <si>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</si>
  <si>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</si>
  <si>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</si>
  <si>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</si>
  <si>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</si>
  <si>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</si>
  <si>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</si>
  <si>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</si>
  <si>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</si>
  <si>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</si>
  <si>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</si>
  <si>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</si>
  <si>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</si>
  <si>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</si>
  <si>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</si>
  <si>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</si>
  <si>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</si>
  <si>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</si>
  <si>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</si>
  <si>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</si>
  <si>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</si>
  <si>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</si>
  <si>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</si>
  <si>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</si>
  <si>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</si>
  <si>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</si>
  <si>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</si>
  <si>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</si>
  <si>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</si>
  <si>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</si>
  <si>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</si>
  <si>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</si>
  <si>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</si>
  <si>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</si>
  <si>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</si>
  <si>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</si>
  <si>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</si>
  <si>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</si>
  <si>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</si>
  <si>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</si>
  <si>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</si>
  <si>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</si>
  <si>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</si>
  <si>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</si>
  <si>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</si>
  <si>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</si>
  <si>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</si>
  <si>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</si>
  <si>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</si>
  <si>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</si>
  <si>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</si>
  <si>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</si>
  <si>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</si>
  <si>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</si>
  <si>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</si>
  <si>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</si>
  <si>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</si>
  <si>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</si>
  <si>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</si>
  <si>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</si>
  <si>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</si>
  <si>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</si>
  <si>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</si>
  <si>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</si>
  <si>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</si>
  <si>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</si>
  <si>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</si>
  <si>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</si>
  <si>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</si>
  <si>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</si>
  <si>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</si>
  <si>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</si>
  <si>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</si>
  <si>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</si>
  <si>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</si>
  <si>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</si>
  <si>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</si>
  <si>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</si>
  <si>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</si>
  <si>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</si>
  <si>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</si>
  <si>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</si>
  <si>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</si>
  <si>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</si>
  <si>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</si>
  <si>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</si>
  <si>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</si>
  <si>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</si>
  <si>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</si>
  <si>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</si>
  <si>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</si>
  <si>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</si>
  <si>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</si>
  <si>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</si>
  <si>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</si>
  <si>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</si>
  <si>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</si>
  <si>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</si>
  <si>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</si>
  <si>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</si>
  <si>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</si>
  <si>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</si>
  <si>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</si>
  <si>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</si>
  <si>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</si>
  <si>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</si>
  <si>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</si>
  <si>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</si>
  <si>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</si>
  <si>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</si>
  <si>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</si>
  <si>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</si>
  <si>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</si>
  <si>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</si>
  <si>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</si>
  <si>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</si>
  <si>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</si>
  <si>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</si>
  <si>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</si>
  <si>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</si>
  <si>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</si>
  <si>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</si>
  <si>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</si>
  <si>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</si>
  <si>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</si>
  <si>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</si>
  <si>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</si>
  <si>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</si>
  <si>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</si>
  <si>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</si>
  <si>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</si>
  <si>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</si>
  <si>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</si>
  <si>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</si>
  <si>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</si>
  <si>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</si>
  <si>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</si>
  <si>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</si>
  <si>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</si>
  <si>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</si>
  <si>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</si>
  <si>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</si>
  <si>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</si>
  <si>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</si>
  <si>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</si>
  <si>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</si>
  <si>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</si>
  <si>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</si>
  <si>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</si>
  <si>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</si>
  <si>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</si>
  <si>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</si>
  <si>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</si>
  <si>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</si>
  <si>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</si>
  <si>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</si>
  <si>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</si>
  <si>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</si>
  <si>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</si>
  <si>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</si>
  <si>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</si>
  <si>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</si>
  <si>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</si>
  <si>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</si>
  <si>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</si>
  <si>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</si>
  <si>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</si>
  <si>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</si>
  <si>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</si>
  <si>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</si>
  <si>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</si>
  <si>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</si>
  <si>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</si>
  <si>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</si>
  <si>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</si>
  <si>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</si>
  <si>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</si>
  <si>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</si>
  <si>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</si>
  <si>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</si>
  <si>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</si>
  <si>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</si>
  <si>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</si>
  <si>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</si>
  <si>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</si>
  <si>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</si>
  <si>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</si>
  <si>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</si>
  <si>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</si>
  <si>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</si>
  <si>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</si>
  <si>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</si>
  <si>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</si>
  <si>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</si>
  <si>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</si>
  <si>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</si>
  <si>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</si>
  <si>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</si>
  <si>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</si>
  <si>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</si>
  <si>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</si>
  <si>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</si>
  <si>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</si>
  <si>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</si>
  <si>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</si>
  <si>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</si>
  <si>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</si>
  <si>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</si>
  <si>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</si>
  <si>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</si>
  <si>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</si>
  <si>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</si>
  <si>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</si>
  <si>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</si>
  <si>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</si>
  <si>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</si>
  <si>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</si>
  <si>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</si>
  <si>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</si>
  <si>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</si>
  <si>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</si>
  <si>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</si>
  <si>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</si>
  <si>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</si>
  <si>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</si>
  <si>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</si>
  <si>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</si>
  <si>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</si>
  <si>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</si>
  <si>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</si>
  <si>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</si>
  <si>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</si>
  <si>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</si>
  <si>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</si>
  <si>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</si>
  <si>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</si>
  <si>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</si>
  <si>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</si>
  <si>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</si>
  <si>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</si>
  <si>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</si>
  <si>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</si>
  <si>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</si>
  <si>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</si>
  <si>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</si>
  <si>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</si>
  <si>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</si>
  <si>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</si>
  <si>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</si>
  <si>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</si>
  <si>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</si>
  <si>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</si>
  <si>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</si>
  <si>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</si>
  <si>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</si>
  <si>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</si>
  <si>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</si>
  <si>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</si>
  <si>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</si>
  <si>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</si>
  <si>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</si>
  <si>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</si>
  <si>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</si>
  <si>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</si>
  <si>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</si>
  <si>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</si>
  <si>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</si>
  <si>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</si>
  <si>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</si>
  <si>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</si>
  <si>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</si>
  <si>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</si>
  <si>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</si>
  <si>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</si>
  <si>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</si>
  <si>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</si>
  <si>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</si>
  <si>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</si>
  <si>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</si>
  <si>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</si>
  <si>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</si>
  <si>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</si>
  <si>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</si>
  <si>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</si>
  <si>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</si>
  <si>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</si>
  <si>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</si>
  <si>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</si>
  <si>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</si>
  <si>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</si>
  <si>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</si>
  <si>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</si>
  <si>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</si>
  <si>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</si>
  <si>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</si>
  <si>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</si>
  <si>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</si>
  <si>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</si>
  <si>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</si>
  <si>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</si>
  <si>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</si>
  <si>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</si>
  <si>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</si>
  <si>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</si>
  <si>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</si>
  <si>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</si>
  <si>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</si>
  <si>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</si>
  <si>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</si>
  <si>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</si>
  <si>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</si>
  <si>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</si>
  <si>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</si>
  <si>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</si>
  <si>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</si>
  <si>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</si>
  <si>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</si>
  <si>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</si>
  <si>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</si>
  <si>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</si>
  <si>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</si>
  <si>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</si>
  <si>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</si>
  <si>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</si>
  <si>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</si>
  <si>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</si>
  <si>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</si>
  <si>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</si>
  <si>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</si>
  <si>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</si>
  <si>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</si>
  <si>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</si>
  <si>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</si>
  <si>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</si>
  <si>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</si>
  <si>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</si>
  <si>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</si>
  <si>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</si>
  <si>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</si>
  <si>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</si>
  <si>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</si>
  <si>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</si>
  <si>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</si>
  <si>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</si>
  <si>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</si>
  <si>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</si>
  <si>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</si>
  <si>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</si>
  <si>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</si>
  <si>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</si>
  <si>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</si>
  <si>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</si>
  <si>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</si>
  <si>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</si>
  <si>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</si>
  <si>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</si>
  <si>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</si>
  <si>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</si>
  <si>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</si>
  <si>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</si>
  <si>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</si>
  <si>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</si>
  <si>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</si>
  <si>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</si>
  <si>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</si>
  <si>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</si>
  <si>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</si>
  <si>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</si>
  <si>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</si>
  <si>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</si>
  <si>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</si>
  <si>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</si>
  <si>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</si>
  <si>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</si>
  <si>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</si>
  <si>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</si>
  <si>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</si>
  <si>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</si>
  <si>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</si>
  <si>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</si>
  <si>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</si>
  <si>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</si>
  <si>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</si>
  <si>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</si>
  <si>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</si>
  <si>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</si>
  <si>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</si>
  <si>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</si>
  <si>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</si>
  <si>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</si>
  <si>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</si>
  <si>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</si>
  <si>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</si>
  <si>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</si>
  <si>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</si>
  <si>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</si>
  <si>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</si>
  <si>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</si>
  <si>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</si>
  <si>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</si>
  <si>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</si>
  <si>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</si>
  <si>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</si>
  <si>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</si>
  <si>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</si>
  <si>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</si>
  <si>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</si>
  <si>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</si>
  <si>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</si>
  <si>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</si>
  <si>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</si>
  <si>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</si>
  <si>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</si>
  <si>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</si>
  <si>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</si>
  <si>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</si>
  <si>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</si>
  <si>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</si>
  <si>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</si>
  <si>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</si>
  <si>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</si>
  <si>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</si>
  <si>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</si>
  <si>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</si>
  <si>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</si>
  <si>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</si>
  <si>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</si>
  <si>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</si>
  <si>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</si>
  <si>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</si>
  <si>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</si>
  <si>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</si>
  <si>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</si>
  <si>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</si>
  <si>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</si>
  <si>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</si>
  <si>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</si>
  <si>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</si>
  <si>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</si>
  <si>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</si>
  <si>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</si>
  <si>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</si>
  <si>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</si>
  <si>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</si>
  <si>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</si>
  <si>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</si>
  <si>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</si>
  <si>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</si>
  <si>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</si>
  <si>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</si>
  <si>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</si>
  <si>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</si>
  <si>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</si>
  <si>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</si>
  <si>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</si>
  <si>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</si>
  <si>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</si>
  <si>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</si>
  <si>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</si>
  <si>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</si>
  <si>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</si>
  <si>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</si>
  <si>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</si>
  <si>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</si>
  <si>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</si>
  <si>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</si>
  <si>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</si>
  <si>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</si>
  <si>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</si>
  <si>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</si>
  <si>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</si>
  <si>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</si>
  <si>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</si>
  <si>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</si>
  <si>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</si>
  <si>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</si>
  <si>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</si>
  <si>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</si>
  <si>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</si>
  <si>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</si>
  <si>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</si>
  <si>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</si>
  <si>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</si>
  <si>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</si>
  <si>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</si>
  <si>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</si>
  <si>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</si>
  <si>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</si>
  <si>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</si>
  <si>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</si>
  <si>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</si>
  <si>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</si>
  <si>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</si>
  <si>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</si>
  <si>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</si>
  <si>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</si>
  <si>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</si>
  <si>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</si>
  <si>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</si>
  <si>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</si>
  <si>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</si>
  <si>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</si>
  <si>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</si>
  <si>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</si>
  <si>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</si>
  <si>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</si>
  <si>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</si>
  <si>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</si>
  <si>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</si>
  <si>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</si>
  <si>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</si>
  <si>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</si>
  <si>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</si>
  <si>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</si>
  <si>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</si>
  <si>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</si>
  <si>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</si>
  <si>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</si>
  <si>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</si>
  <si>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</si>
  <si>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</si>
  <si>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</si>
  <si>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</si>
  <si>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</si>
  <si>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</si>
  <si>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</si>
  <si>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</si>
  <si>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</si>
  <si>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</si>
  <si>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</si>
  <si>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</si>
  <si>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</si>
  <si>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</si>
  <si>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</si>
  <si>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</si>
  <si>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</si>
  <si>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</si>
  <si>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</si>
  <si>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</si>
  <si>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</si>
  <si>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</si>
  <si>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</si>
  <si>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</si>
  <si>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</si>
  <si>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</si>
  <si>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</si>
  <si>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</si>
  <si>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</si>
  <si>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</si>
  <si>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</si>
  <si>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</si>
  <si>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</si>
  <si>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</si>
  <si>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</si>
  <si>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</si>
  <si>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</si>
  <si>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</si>
  <si>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</si>
  <si>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</si>
  <si>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</si>
  <si>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</si>
  <si>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</si>
  <si>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</si>
  <si>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</si>
  <si>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</si>
  <si>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</si>
  <si>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</si>
  <si>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</si>
  <si>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</si>
  <si>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</si>
  <si>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</si>
  <si>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</si>
  <si>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</si>
  <si>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</si>
  <si>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</si>
  <si>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</si>
  <si>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</si>
  <si>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</si>
  <si>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</si>
  <si>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</si>
  <si>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</si>
  <si>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</si>
  <si>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</si>
  <si>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</si>
  <si>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</si>
  <si>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</si>
  <si>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</si>
  <si>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</si>
  <si>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</si>
  <si>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</si>
  <si>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</si>
  <si>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</si>
  <si>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</si>
  <si>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</si>
  <si>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</si>
  <si>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</si>
  <si>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</si>
  <si>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</si>
  <si>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</si>
  <si>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</si>
  <si>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</si>
  <si>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</si>
  <si>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</si>
  <si>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</si>
  <si>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</si>
  <si>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</si>
  <si>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</si>
  <si>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</si>
  <si>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</si>
  <si>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</si>
  <si>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</si>
  <si>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</si>
  <si>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</si>
  <si>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</si>
  <si>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</si>
  <si>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</si>
  <si>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</si>
  <si>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</si>
  <si>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</si>
  <si>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</si>
  <si>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</si>
  <si>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</si>
  <si>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</si>
  <si>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</si>
  <si>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</si>
  <si>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</si>
  <si>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</si>
  <si>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</si>
  <si>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</si>
  <si>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</si>
  <si>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</si>
  <si>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</si>
  <si>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</si>
  <si>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</si>
  <si>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</si>
  <si>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</si>
  <si>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</si>
  <si>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</si>
  <si>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</si>
  <si>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</si>
  <si>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</si>
  <si>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</si>
  <si>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</si>
  <si>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</si>
  <si>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</si>
  <si>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</si>
  <si>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</si>
  <si>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</si>
  <si>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</si>
  <si>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</si>
  <si>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</si>
  <si>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</si>
  <si>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</si>
  <si>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</si>
  <si>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</si>
  <si>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</si>
  <si>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</si>
  <si>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</si>
  <si>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</si>
  <si>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</si>
  <si>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</si>
  <si>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</si>
  <si>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</si>
  <si>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</si>
  <si>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</si>
  <si>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</si>
  <si>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</si>
  <si>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</si>
  <si>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</si>
  <si>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</si>
  <si>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</si>
  <si>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</si>
  <si>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</si>
  <si>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</si>
  <si>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</si>
  <si>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</si>
  <si>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</si>
  <si>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</si>
  <si>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</si>
  <si>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</si>
  <si>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</si>
  <si>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</si>
  <si>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</si>
  <si>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</si>
  <si>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</si>
  <si>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</si>
  <si>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</si>
  <si>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</si>
  <si>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</si>
  <si>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</si>
  <si>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</si>
  <si>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</si>
  <si>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</si>
  <si>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</si>
  <si>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</si>
  <si>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</si>
  <si>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</si>
  <si>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</si>
  <si>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</si>
  <si>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</si>
  <si>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</si>
  <si>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</si>
  <si>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</si>
  <si>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</si>
  <si>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</si>
  <si>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</si>
  <si>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</si>
  <si>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</si>
  <si>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</si>
  <si>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</si>
  <si>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</si>
  <si>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</si>
  <si>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</si>
  <si>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</si>
  <si>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</si>
  <si>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</si>
  <si>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</si>
  <si>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</si>
  <si>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</si>
  <si>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</si>
  <si>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</si>
  <si>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</si>
  <si>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</si>
  <si>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</si>
  <si>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</si>
  <si>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</si>
  <si>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</si>
  <si>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</si>
  <si>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</si>
  <si>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</si>
  <si>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</si>
  <si>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</si>
  <si>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</si>
  <si>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</si>
  <si>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</si>
  <si>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</si>
  <si>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</si>
  <si>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</si>
  <si>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</si>
  <si>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</si>
  <si>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</si>
  <si>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</si>
  <si>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</si>
  <si>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</si>
  <si>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</si>
  <si>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</si>
  <si>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</si>
  <si>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</si>
  <si>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</si>
  <si>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</si>
  <si>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</si>
  <si>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</si>
  <si>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</si>
  <si>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</si>
  <si>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</si>
  <si>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</si>
  <si>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</si>
  <si>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</si>
  <si>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</si>
  <si>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</si>
  <si>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</si>
  <si>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</si>
  <si>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</si>
  <si>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</si>
  <si>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</si>
  <si>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</si>
  <si>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</si>
  <si>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</si>
  <si>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</si>
  <si>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</si>
  <si>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</si>
  <si>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</si>
  <si>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</si>
  <si>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</si>
  <si>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</si>
  <si>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</si>
  <si>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</si>
  <si>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</si>
  <si>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</si>
  <si>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</si>
  <si>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</si>
  <si>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</si>
  <si>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</si>
  <si>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</si>
  <si>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</si>
  <si>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</si>
  <si>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</si>
  <si>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</si>
  <si>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</si>
  <si>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</si>
  <si>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</si>
  <si>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</si>
  <si>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</si>
  <si>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</si>
  <si>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</si>
  <si>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</si>
  <si>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</si>
  <si>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</si>
  <si>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</si>
  <si>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</si>
  <si>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</si>
  <si>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</si>
  <si>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</si>
  <si>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</si>
  <si>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</si>
  <si>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</si>
  <si>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</si>
  <si>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</si>
  <si>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</si>
  <si>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</si>
  <si>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</si>
  <si>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</si>
  <si>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</si>
  <si>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</si>
  <si>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</si>
  <si>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</si>
  <si>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</si>
  <si>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</si>
  <si>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</si>
  <si>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</si>
  <si>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</si>
  <si>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</si>
  <si>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</si>
  <si>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</si>
  <si>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</si>
  <si>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</si>
  <si>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</si>
  <si>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</si>
  <si>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</si>
  <si>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</si>
  <si>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</si>
  <si>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</si>
  <si>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</si>
  <si>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</si>
  <si>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</si>
  <si>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</si>
  <si>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</si>
  <si>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</si>
  <si>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</si>
  <si>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</si>
  <si>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</si>
  <si>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</si>
  <si>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</si>
  <si>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</si>
  <si>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</si>
  <si>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</si>
  <si>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</si>
  <si>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</si>
  <si>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</si>
  <si>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</si>
  <si>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</si>
  <si>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</si>
  <si>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</si>
  <si>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</si>
  <si>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</si>
  <si>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</si>
  <si>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</si>
  <si>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</si>
  <si>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</si>
  <si>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</si>
  <si>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</si>
  <si>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</si>
  <si>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</si>
  <si>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</si>
  <si>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</si>
  <si>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</si>
  <si>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</si>
  <si>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</si>
  <si>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</si>
  <si>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</si>
  <si>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</si>
  <si>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</si>
  <si>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</si>
  <si>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</si>
  <si>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</si>
  <si>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</si>
  <si>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</si>
  <si>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</si>
  <si>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</si>
  <si>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</si>
  <si>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</si>
  <si>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</si>
  <si>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</si>
  <si>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</si>
  <si>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</si>
  <si>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</si>
  <si>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</si>
  <si>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</si>
  <si>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</si>
  <si>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</si>
  <si>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</si>
  <si>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</si>
  <si>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</si>
  <si>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</si>
  <si>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</si>
  <si>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</si>
  <si>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</si>
  <si>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</si>
  <si>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</si>
  <si>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</si>
  <si>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</si>
  <si>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</si>
  <si>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</si>
  <si>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</si>
  <si>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</si>
  <si>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</si>
  <si>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</si>
  <si>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</si>
  <si>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</si>
  <si>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</si>
  <si>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</si>
  <si>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</si>
  <si>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</si>
  <si>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</si>
  <si>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</si>
  <si>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</si>
  <si>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</si>
  <si>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</si>
  <si>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</si>
  <si>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</si>
  <si>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</si>
  <si>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</si>
  <si>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</si>
  <si>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</si>
  <si>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</si>
  <si>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</si>
  <si>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</si>
  <si>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</si>
  <si>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</si>
  <si>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</si>
  <si>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</si>
  <si>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</si>
  <si>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</si>
  <si>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</si>
  <si>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</si>
  <si>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</si>
  <si>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</si>
  <si>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</si>
  <si>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</si>
  <si>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</si>
  <si>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</si>
  <si>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</si>
  <si>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</si>
  <si>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</si>
  <si>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</si>
  <si>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</si>
  <si>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</si>
  <si>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</si>
  <si>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</si>
  <si>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</si>
  <si>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</si>
  <si>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</si>
  <si>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</si>
  <si>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</si>
  <si>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</si>
  <si>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</si>
  <si>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</si>
  <si>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</si>
  <si>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</si>
  <si>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</si>
  <si>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</si>
  <si>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</si>
  <si>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</si>
  <si>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</si>
  <si>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</si>
  <si>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</si>
  <si>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</si>
  <si>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</si>
  <si>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</si>
  <si>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</si>
  <si>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</si>
  <si>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</si>
  <si>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</si>
  <si>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</si>
  <si>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</si>
  <si>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</si>
  <si>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</si>
  <si>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</si>
  <si>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</si>
  <si>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</si>
  <si>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</si>
  <si>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</si>
  <si>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</si>
  <si>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</si>
  <si>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</si>
  <si>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</si>
  <si>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</si>
  <si>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</si>
  <si>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</si>
  <si>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</si>
  <si>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</si>
  <si>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</si>
  <si>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</si>
  <si>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</si>
  <si>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</si>
  <si>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</si>
  <si>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</si>
  <si>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</si>
  <si>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</si>
  <si>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</si>
  <si>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</si>
  <si>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</si>
  <si>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</si>
  <si>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</si>
  <si>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</si>
  <si>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</si>
  <si>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</si>
  <si>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</si>
  <si>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</si>
  <si>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</si>
  <si>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</si>
  <si>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</si>
  <si>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</si>
  <si>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</si>
  <si>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</si>
  <si>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</si>
  <si>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</si>
  <si>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</si>
  <si>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</si>
  <si>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</si>
  <si>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</si>
  <si>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</si>
  <si>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</si>
  <si>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</si>
  <si>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</si>
  <si>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</si>
  <si>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</si>
  <si>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</si>
  <si>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</si>
  <si>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</si>
  <si>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</si>
  <si>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</si>
  <si>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</si>
  <si>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</si>
  <si>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</si>
  <si>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</si>
  <si>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</si>
  <si>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</si>
  <si>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</si>
  <si>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</si>
  <si>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</si>
  <si>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</si>
  <si>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</si>
  <si>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</si>
  <si>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</si>
  <si>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</si>
  <si>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</si>
  <si>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</si>
  <si>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</si>
  <si>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</si>
  <si>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</si>
  <si>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</si>
  <si>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</si>
  <si>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</si>
  <si>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</si>
  <si>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</si>
  <si>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</si>
  <si>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</si>
  <si>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</si>
  <si>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</si>
  <si>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</si>
  <si>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</si>
  <si>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</si>
  <si>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</si>
  <si>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</si>
  <si>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</si>
  <si>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</si>
  <si>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</si>
  <si>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</si>
  <si>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</si>
  <si>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</si>
  <si>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</si>
  <si>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</si>
  <si>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</si>
  <si>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</si>
  <si>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</si>
  <si>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</si>
  <si>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</si>
  <si>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</si>
  <si>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</si>
  <si>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</si>
  <si>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</si>
  <si>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</si>
  <si>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</si>
  <si>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</si>
  <si>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</si>
  <si>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</si>
  <si>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</si>
  <si>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</si>
  <si>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</si>
  <si>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</si>
  <si>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</si>
  <si>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</si>
  <si>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</si>
  <si>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</si>
  <si>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</si>
  <si>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</si>
  <si>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</si>
  <si>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</si>
  <si>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</si>
  <si>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</si>
  <si>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</si>
  <si>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</si>
  <si>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</si>
  <si>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</si>
  <si>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</si>
  <si>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</si>
  <si>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</si>
  <si>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</si>
  <si>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</si>
  <si>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</si>
  <si>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</si>
  <si>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</si>
  <si>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</si>
  <si>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</si>
  <si>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</si>
  <si>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</si>
  <si>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</si>
  <si>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</si>
  <si>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</si>
  <si>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</si>
  <si>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</si>
  <si>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</si>
  <si>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</si>
  <si>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</si>
  <si>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</si>
  <si>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</si>
  <si>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</si>
  <si>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</si>
  <si>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</si>
  <si>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</si>
  <si>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</si>
  <si>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</si>
  <si>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</si>
  <si>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</si>
  <si>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</si>
  <si>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</si>
  <si>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</si>
  <si>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</si>
  <si>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</si>
  <si>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</si>
  <si>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</si>
  <si>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</si>
  <si>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</si>
  <si>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</si>
  <si>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</si>
  <si>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</si>
  <si>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</si>
  <si>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</si>
  <si>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</si>
  <si>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</si>
  <si>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</si>
  <si>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</si>
  <si>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</si>
  <si>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</si>
  <si>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</si>
  <si>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</si>
  <si>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</si>
  <si>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</si>
  <si>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</si>
  <si>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</si>
  <si>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</si>
  <si>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</si>
  <si>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</si>
  <si>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</si>
  <si>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</si>
  <si>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</si>
  <si>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</si>
  <si>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</si>
  <si>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</si>
  <si>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</si>
  <si>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</si>
  <si>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</si>
  <si>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</si>
  <si>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</si>
  <si>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</si>
  <si>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</si>
  <si>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</si>
  <si>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</si>
  <si>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</si>
  <si>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</si>
  <si>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</si>
  <si>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</si>
  <si>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</si>
  <si>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</si>
  <si>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</si>
  <si>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</si>
  <si>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</si>
  <si>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</si>
  <si>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</si>
  <si>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</si>
  <si>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</si>
  <si>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</si>
  <si>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</si>
  <si>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</si>
  <si>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</si>
  <si>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</si>
  <si>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</si>
  <si>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</si>
  <si>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</si>
  <si>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</si>
  <si>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</si>
  <si>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</si>
  <si>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</si>
  <si>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</si>
  <si>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</si>
  <si>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</si>
  <si>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</si>
  <si>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</si>
  <si>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</si>
  <si>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</si>
  <si>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</si>
  <si>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</si>
  <si>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</si>
  <si>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</si>
  <si>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</si>
  <si>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</si>
  <si>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</si>
  <si>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</si>
  <si>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</si>
  <si>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</si>
  <si>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</si>
  <si>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</si>
  <si>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</si>
  <si>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</si>
  <si>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</si>
  <si>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</si>
  <si>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</si>
  <si>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</si>
  <si>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</si>
  <si>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</si>
  <si>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</si>
  <si>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</si>
  <si>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</si>
  <si>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</si>
  <si>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</si>
  <si>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</si>
  <si>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</si>
  <si>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</si>
  <si>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</si>
  <si>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</si>
  <si>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</si>
  <si>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</si>
  <si>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</si>
  <si>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</si>
  <si>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</si>
  <si>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</si>
  <si>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</si>
  <si>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</si>
  <si>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</si>
  <si>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</si>
  <si>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</si>
  <si>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</si>
  <si>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</si>
  <si>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</si>
  <si>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</si>
  <si>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</si>
  <si>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</si>
  <si>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</si>
  <si>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</si>
  <si>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</si>
  <si>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</si>
  <si>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</si>
  <si>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</si>
  <si>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</si>
  <si>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</si>
  <si>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</si>
  <si>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</si>
  <si>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</si>
  <si>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</si>
  <si>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</si>
  <si>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</si>
  <si>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</si>
  <si>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</si>
  <si>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</si>
  <si>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</si>
  <si>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</si>
  <si>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</si>
  <si>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</si>
  <si>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</si>
  <si>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</si>
  <si>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</si>
  <si>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</si>
  <si>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</si>
  <si>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</si>
  <si>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</si>
  <si>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</si>
  <si>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</si>
  <si>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</si>
  <si>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</si>
  <si>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</si>
  <si>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</si>
  <si>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</si>
  <si>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</si>
  <si>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</si>
  <si>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</si>
  <si>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</si>
  <si>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</si>
  <si>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</si>
  <si>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</si>
  <si>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</si>
  <si>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</si>
  <si>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</si>
  <si>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</si>
  <si>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</si>
  <si>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</si>
  <si>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</si>
  <si>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</si>
  <si>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</si>
  <si>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</si>
  <si>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</si>
  <si>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</si>
  <si>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</si>
  <si>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</si>
  <si>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</si>
  <si>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</si>
  <si>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</si>
  <si>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</si>
  <si>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</si>
  <si>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</si>
  <si>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</si>
  <si>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</si>
  <si>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</si>
  <si>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</si>
  <si>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</si>
  <si>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</si>
  <si>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</si>
  <si>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</si>
  <si>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</si>
  <si>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</si>
  <si>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</si>
  <si>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</si>
  <si>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</si>
  <si>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</si>
  <si>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</si>
  <si>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</si>
  <si>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</si>
  <si>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</si>
  <si>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</si>
  <si>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</si>
  <si>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</si>
  <si>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</si>
  <si>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</si>
  <si>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</si>
  <si>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</si>
  <si>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</si>
  <si>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</si>
  <si>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</si>
  <si>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</si>
  <si>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</si>
  <si>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</si>
  <si>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</si>
  <si>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</si>
  <si>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</si>
  <si>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</si>
  <si>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</si>
  <si>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</si>
  <si>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</si>
  <si>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</si>
  <si>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</si>
  <si>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</si>
  <si>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</si>
  <si>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</si>
  <si>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</si>
  <si>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</si>
  <si>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</si>
  <si>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</si>
  <si>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</si>
  <si>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</si>
  <si>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</si>
  <si>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</si>
  <si>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</si>
  <si>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</si>
  <si>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</si>
  <si>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</si>
  <si>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</si>
  <si>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</si>
  <si>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</si>
  <si>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</si>
  <si>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</si>
  <si>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</si>
  <si>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</si>
  <si>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</si>
  <si>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</si>
  <si>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</si>
  <si>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</si>
  <si>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</si>
  <si>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</si>
  <si>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</si>
  <si>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</si>
  <si>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</si>
  <si>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</si>
  <si>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</si>
  <si>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</si>
  <si>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</si>
  <si>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</si>
  <si>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</si>
  <si>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</si>
  <si>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</si>
  <si>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</si>
  <si>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</si>
  <si>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</si>
  <si>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</si>
  <si>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</si>
  <si>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</si>
  <si>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</si>
  <si>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</si>
  <si>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</si>
  <si>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</si>
  <si>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</si>
  <si>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</si>
  <si>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</si>
  <si>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</si>
  <si>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</si>
  <si>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</si>
  <si>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</si>
  <si>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</si>
  <si>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</si>
  <si>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</si>
  <si>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</si>
  <si>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</si>
  <si>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</si>
  <si>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</si>
  <si>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</si>
  <si>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</si>
  <si>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</si>
  <si>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</si>
  <si>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</si>
  <si>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</si>
  <si>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</si>
  <si>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</si>
  <si>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</si>
  <si>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</si>
  <si>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</si>
  <si>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</si>
  <si>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</si>
  <si>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</si>
  <si>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</si>
  <si>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</si>
  <si>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</si>
  <si>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</si>
  <si>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</si>
  <si>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</si>
  <si>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</si>
  <si>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</si>
  <si>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</si>
  <si>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</si>
  <si>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</si>
  <si>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</si>
  <si>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</si>
  <si>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</si>
  <si>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</si>
  <si>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</si>
  <si>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</si>
  <si>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</si>
  <si>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</si>
  <si>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</si>
  <si>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</si>
  <si>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</si>
  <si>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</si>
  <si>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</si>
  <si>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</si>
  <si>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</si>
  <si>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</si>
  <si>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</si>
  <si>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</si>
  <si>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</si>
  <si>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</si>
  <si>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</si>
  <si>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</si>
  <si>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</si>
  <si>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</si>
  <si>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</si>
  <si>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</si>
  <si>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</si>
  <si>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</si>
  <si>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</si>
  <si>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</si>
  <si>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</si>
  <si>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</si>
  <si>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</si>
  <si>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</si>
  <si>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</si>
  <si>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</si>
  <si>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</si>
  <si>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</si>
  <si>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</si>
  <si>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</si>
  <si>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</si>
  <si>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</si>
  <si>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</si>
  <si>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</si>
  <si>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</si>
  <si>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</si>
  <si>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</si>
  <si>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</si>
  <si>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</si>
  <si>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</si>
  <si>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</si>
  <si>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</si>
  <si>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</si>
  <si>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</si>
  <si>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</si>
  <si>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</si>
  <si>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</si>
  <si>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</si>
  <si>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</si>
  <si>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</si>
  <si>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</si>
  <si>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</si>
  <si>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</si>
  <si>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</si>
  <si>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</si>
  <si>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</si>
  <si>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</si>
  <si>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</si>
  <si>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</si>
  <si>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</si>
  <si>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</si>
  <si>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</si>
  <si>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</si>
  <si>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</si>
  <si>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</si>
  <si>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</si>
  <si>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</si>
  <si>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</si>
  <si>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</si>
  <si>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</si>
  <si>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</si>
  <si>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</si>
  <si>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</si>
  <si>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</si>
  <si>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</si>
  <si>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</si>
  <si>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</si>
  <si>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</si>
  <si>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</si>
  <si>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</si>
  <si>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</si>
  <si>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</si>
  <si>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</si>
  <si>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</si>
  <si>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</si>
  <si>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</si>
  <si>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</si>
  <si>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</si>
  <si>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</si>
  <si>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</si>
  <si>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</si>
  <si>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</si>
  <si>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</si>
  <si>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</si>
  <si>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</si>
  <si>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</si>
  <si>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</si>
  <si>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</si>
  <si>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</si>
  <si>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</si>
  <si>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</si>
  <si>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</si>
  <si>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</si>
  <si>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</si>
  <si>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</si>
  <si>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</si>
  <si>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</si>
  <si>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</si>
  <si>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</si>
  <si>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</si>
  <si>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</si>
  <si>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</si>
  <si>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</si>
  <si>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</si>
  <si>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</si>
  <si>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</si>
  <si>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</si>
  <si>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</si>
  <si>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</si>
  <si>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</si>
  <si>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</si>
  <si>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</si>
  <si>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</si>
  <si>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</si>
  <si>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</si>
  <si>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</si>
  <si>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</si>
  <si>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</si>
  <si>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</si>
  <si>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</si>
  <si>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</si>
  <si>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</si>
  <si>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</si>
  <si>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</si>
  <si>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</si>
  <si>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</si>
  <si>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</si>
  <si>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</si>
  <si>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</si>
  <si>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</si>
  <si>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</si>
  <si>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</si>
  <si>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</si>
  <si>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</si>
  <si>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</si>
  <si>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</si>
  <si>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</si>
  <si>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</si>
  <si>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</si>
  <si>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</si>
  <si>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</si>
  <si>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</si>
  <si>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</si>
  <si>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</si>
  <si>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</si>
  <si>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</si>
  <si>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</si>
  <si>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</si>
  <si>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</si>
  <si>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</si>
  <si>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</si>
  <si>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</si>
  <si>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</si>
  <si>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</si>
  <si>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</si>
  <si>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</si>
  <si>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</si>
  <si>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</si>
  <si>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</si>
  <si>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</si>
  <si>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</si>
  <si>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</si>
  <si>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</si>
  <si>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</si>
  <si>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</si>
  <si>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</si>
  <si>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</si>
  <si>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</si>
  <si>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</si>
  <si>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</si>
  <si>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</si>
  <si>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</si>
  <si>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</si>
  <si>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</si>
  <si>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</si>
  <si>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</si>
  <si>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</si>
  <si>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</si>
  <si>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</si>
  <si>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</si>
  <si>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</si>
  <si>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</si>
  <si>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</si>
  <si>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</si>
  <si>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</si>
  <si>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</si>
  <si>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</si>
  <si>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</si>
  <si>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</si>
  <si>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</si>
  <si>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</si>
  <si>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</si>
  <si>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</si>
  <si>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</si>
  <si>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</si>
  <si>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</si>
  <si>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</si>
  <si>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</si>
  <si>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</si>
  <si>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</si>
  <si>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</si>
  <si>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</si>
  <si>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</si>
  <si>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</si>
  <si>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</si>
  <si>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</si>
  <si>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</si>
  <si>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</si>
  <si>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</si>
  <si>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</si>
  <si>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</si>
  <si>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</si>
  <si>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</si>
  <si>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</si>
  <si>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</si>
  <si>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</si>
  <si>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</si>
  <si>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</si>
  <si>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</si>
  <si>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</si>
  <si>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</si>
  <si>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</si>
  <si>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</si>
  <si>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</si>
  <si>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</si>
  <si>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</si>
  <si>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</si>
  <si>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</si>
  <si>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</si>
  <si>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</si>
  <si>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</si>
  <si>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</si>
  <si>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</si>
  <si>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</si>
  <si>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</si>
  <si>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</si>
  <si>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</si>
  <si>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</si>
  <si>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</si>
  <si>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</si>
  <si>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</si>
  <si>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</si>
  <si>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</si>
  <si>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</si>
  <si>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</si>
  <si>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</si>
  <si>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</si>
  <si>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</si>
  <si>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</si>
  <si>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</si>
  <si>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</si>
  <si>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</si>
  <si>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</si>
  <si>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</si>
  <si>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</si>
  <si>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</si>
  <si>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</si>
  <si>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</si>
  <si>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</si>
  <si>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</si>
  <si>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</si>
  <si>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</si>
  <si>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</si>
  <si>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</si>
  <si>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</si>
  <si>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</si>
  <si>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</si>
  <si>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</si>
  <si>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</si>
  <si>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</si>
  <si>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</si>
  <si>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</si>
  <si>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</si>
  <si>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</si>
  <si>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</si>
  <si>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</si>
  <si>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</si>
  <si>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</si>
  <si>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</si>
  <si>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</si>
  <si>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</si>
  <si>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</si>
  <si>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</si>
  <si>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</si>
  <si>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</si>
  <si>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</si>
  <si>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</si>
  <si>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</si>
  <si>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</si>
  <si>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</si>
  <si>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</si>
  <si>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</si>
  <si>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</si>
  <si>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</si>
  <si>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</si>
  <si>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</si>
  <si>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</si>
  <si>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</si>
  <si>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</si>
  <si>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</si>
  <si>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</si>
  <si>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</si>
  <si>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</si>
  <si>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</si>
  <si>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</si>
  <si>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</si>
  <si>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</si>
  <si>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</si>
  <si>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</si>
  <si>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</si>
  <si>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</si>
  <si>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</si>
  <si>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</si>
  <si>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</si>
  <si>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</si>
  <si>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</si>
  <si>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</si>
  <si>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</si>
  <si>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</si>
  <si>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</si>
  <si>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</si>
  <si>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</si>
  <si>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</si>
  <si>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</si>
  <si>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</si>
  <si>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</si>
  <si>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</si>
  <si>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</si>
  <si>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</si>
  <si>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</si>
  <si>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</si>
  <si>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</si>
  <si>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</si>
  <si>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</si>
  <si>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</si>
  <si>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</si>
  <si>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</si>
  <si>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</si>
  <si>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</si>
  <si>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</si>
  <si>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</si>
  <si>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</si>
  <si>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</si>
  <si>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</si>
  <si>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</si>
  <si>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</si>
  <si>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</si>
  <si>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</si>
  <si>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</si>
  <si>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</si>
  <si>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</si>
  <si>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</si>
  <si>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</si>
  <si>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</si>
  <si>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</si>
  <si>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</si>
  <si>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</si>
  <si>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</si>
  <si>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</si>
  <si>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</si>
  <si>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</si>
  <si>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</si>
  <si>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</si>
  <si>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</si>
  <si>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</si>
  <si>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</si>
  <si>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</si>
  <si>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</si>
  <si>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</si>
  <si>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</si>
  <si>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</si>
  <si>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</si>
  <si>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</si>
  <si>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</si>
  <si>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</si>
  <si>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</si>
  <si>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</si>
  <si>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</si>
  <si>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</si>
  <si>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</si>
  <si>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</si>
  <si>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</si>
  <si>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</si>
  <si>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</si>
  <si>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</si>
  <si>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</si>
  <si>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</si>
  <si>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</si>
  <si>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</si>
  <si>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</si>
  <si>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</si>
  <si>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</si>
  <si>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</si>
  <si>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</si>
  <si>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</si>
  <si>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</si>
  <si>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</si>
  <si>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</si>
  <si>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</si>
  <si>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</si>
  <si>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</si>
  <si>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</si>
  <si>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</si>
  <si>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</si>
  <si>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</si>
  <si>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</si>
  <si>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</si>
  <si>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</si>
  <si>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</si>
  <si>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</si>
  <si>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</si>
  <si>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</si>
  <si>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</si>
  <si>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</si>
  <si>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</si>
  <si>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</si>
  <si>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</si>
  <si>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</si>
  <si>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</si>
  <si>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</si>
  <si>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</si>
  <si>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</si>
  <si>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</si>
  <si>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</si>
  <si>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</si>
  <si>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</si>
  <si>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</si>
  <si>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</si>
  <si>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</si>
  <si>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</si>
  <si>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</si>
  <si>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</si>
  <si>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</si>
  <si>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</si>
  <si>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</si>
  <si>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</si>
  <si>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</si>
  <si>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</si>
  <si>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</si>
  <si>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</si>
  <si>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</si>
  <si>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</si>
  <si>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</si>
  <si>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</si>
  <si>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</si>
  <si>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</si>
  <si>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</si>
  <si>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</si>
  <si>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</si>
  <si>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</si>
  <si>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</si>
  <si>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</si>
  <si>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</si>
  <si>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</si>
  <si>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</si>
  <si>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</si>
  <si>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</si>
  <si>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</si>
  <si>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</si>
  <si>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</si>
  <si>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</si>
  <si>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</si>
  <si>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</si>
  <si>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</si>
  <si>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</si>
  <si>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</si>
  <si>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</si>
  <si>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</si>
  <si>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</si>
  <si>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</si>
  <si>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</si>
  <si>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</si>
  <si>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</si>
  <si>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</si>
  <si>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</si>
  <si>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</si>
  <si>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</si>
  <si>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</si>
  <si>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</si>
  <si>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</si>
  <si>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</si>
  <si>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</si>
  <si>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</si>
  <si>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</si>
  <si>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</si>
  <si>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</si>
  <si>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</si>
  <si>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</si>
  <si>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</si>
  <si>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</si>
  <si>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</si>
  <si>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</si>
  <si>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</si>
  <si>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</si>
  <si>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</si>
  <si>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</si>
  <si>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</si>
  <si>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</si>
  <si>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</si>
  <si>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</si>
  <si>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</si>
  <si>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</si>
  <si>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</si>
  <si>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</si>
  <si>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</si>
  <si>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</si>
  <si>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</si>
  <si>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</si>
  <si>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</si>
  <si>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</si>
  <si>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</si>
  <si>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</si>
  <si>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</si>
  <si>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</si>
  <si>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</si>
  <si>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</si>
  <si>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</si>
  <si>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</si>
  <si>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</si>
  <si>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</si>
  <si>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</si>
  <si>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</si>
  <si>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</si>
  <si>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</si>
  <si>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</si>
  <si>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</si>
  <si>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</si>
  <si>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</si>
  <si>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</si>
  <si>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</si>
  <si>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</si>
  <si>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</si>
  <si>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</si>
  <si>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</si>
  <si>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</si>
  <si>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</si>
  <si>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</si>
  <si>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</si>
  <si>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</si>
  <si>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</si>
  <si>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</si>
  <si>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</si>
  <si>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</si>
  <si>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</si>
  <si>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</si>
  <si>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</si>
  <si>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</si>
  <si>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</si>
  <si>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</si>
  <si>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</si>
  <si>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</si>
  <si>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</si>
  <si>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</si>
  <si>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</si>
  <si>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</si>
  <si>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</si>
  <si>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</si>
  <si>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</si>
  <si>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</si>
  <si>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</si>
  <si>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</si>
  <si>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</si>
  <si>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</si>
  <si>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</si>
  <si>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</si>
  <si>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</si>
  <si>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</si>
  <si>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</si>
  <si>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</si>
  <si>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</si>
  <si>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</si>
  <si>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</si>
  <si>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</si>
  <si>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</si>
  <si>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</si>
  <si>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</si>
  <si>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</si>
  <si>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</si>
  <si>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</si>
  <si>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</si>
  <si>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</si>
  <si>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</si>
  <si>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</si>
  <si>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</si>
  <si>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</si>
  <si>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</si>
  <si>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</si>
  <si>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</si>
  <si>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</si>
  <si>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</si>
  <si>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</si>
  <si>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</si>
  <si>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</si>
  <si>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</si>
  <si>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</si>
  <si>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</si>
  <si>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</si>
  <si>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</si>
  <si>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</si>
  <si>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</si>
  <si>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</si>
  <si>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</si>
  <si>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</si>
  <si>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</si>
  <si>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</si>
  <si>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</si>
  <si>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</si>
  <si>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</si>
  <si>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</si>
  <si>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</si>
  <si>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</si>
  <si>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</si>
  <si>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</si>
  <si>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</si>
  <si>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</si>
  <si>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</si>
  <si>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</si>
  <si>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</si>
  <si>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</si>
  <si>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</si>
  <si>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</si>
  <si>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</si>
  <si>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</si>
  <si>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</si>
  <si>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</si>
  <si>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</si>
  <si>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</si>
  <si>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</si>
  <si>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</si>
  <si>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</si>
  <si>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</si>
  <si>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</si>
  <si>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</si>
  <si>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</si>
  <si>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</si>
  <si>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</si>
  <si>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</si>
  <si>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</si>
  <si>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</si>
  <si>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</si>
  <si>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</si>
  <si>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</si>
  <si>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</si>
  <si>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</si>
  <si>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</si>
  <si>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</si>
  <si>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</si>
  <si>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</si>
  <si>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</si>
  <si>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</si>
  <si>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</si>
  <si>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</si>
  <si>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</si>
  <si>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</si>
  <si>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</si>
  <si>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</si>
  <si>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</si>
  <si>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</si>
  <si>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</si>
  <si>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</si>
  <si>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</si>
  <si>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</si>
  <si>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</si>
  <si>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</si>
  <si>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</si>
  <si>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</si>
  <si>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</si>
  <si>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</si>
  <si>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</si>
  <si>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</si>
  <si>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</si>
  <si>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</si>
  <si>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</si>
  <si>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</si>
  <si>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</si>
  <si>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</si>
  <si>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</si>
  <si>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</si>
  <si>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</si>
  <si>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</si>
  <si>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</si>
  <si>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</si>
  <si>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</si>
  <si>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</si>
  <si>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</si>
  <si>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</si>
  <si>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</si>
  <si>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</si>
  <si>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</si>
  <si>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</si>
  <si>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</si>
  <si>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</si>
  <si>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</si>
  <si>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</si>
  <si>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</si>
  <si>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</si>
  <si>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</si>
  <si>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</si>
  <si>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</si>
  <si>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</si>
  <si>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</si>
  <si>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</si>
  <si>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</si>
  <si>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</si>
  <si>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</si>
  <si>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</si>
  <si>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</si>
  <si>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</si>
  <si>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</si>
  <si>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</si>
  <si>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</si>
  <si>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</si>
  <si>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</si>
  <si>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</si>
  <si>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</si>
  <si>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</si>
  <si>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</si>
  <si>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</si>
  <si>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</si>
  <si>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</si>
  <si>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</si>
  <si>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</si>
  <si>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</si>
  <si>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</si>
  <si>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</si>
  <si>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</si>
  <si>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</si>
  <si>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</si>
  <si>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</si>
  <si>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</si>
  <si>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</si>
  <si>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</si>
  <si>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</si>
  <si>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</si>
  <si>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</si>
  <si>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</si>
  <si>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</si>
  <si>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</si>
  <si>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</si>
  <si>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</si>
  <si>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</si>
  <si>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</si>
  <si>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</si>
  <si>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</si>
  <si>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</si>
  <si>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</si>
  <si>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</si>
  <si>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</si>
  <si>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</si>
  <si>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</si>
  <si>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</si>
  <si>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</si>
  <si>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</si>
  <si>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</si>
  <si>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</si>
  <si>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</si>
  <si>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</si>
  <si>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</si>
  <si>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</si>
  <si>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</si>
  <si>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</si>
  <si>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</si>
  <si>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</si>
  <si>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</si>
  <si>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</si>
  <si>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</si>
  <si>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</si>
  <si>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</si>
  <si>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</si>
  <si>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</si>
  <si>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</si>
  <si>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</si>
  <si>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</si>
  <si>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</si>
  <si>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</si>
  <si>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</si>
  <si>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</si>
  <si>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</si>
  <si>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</si>
  <si>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</si>
  <si>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</si>
  <si>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</si>
  <si>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</si>
  <si>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</si>
  <si>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</si>
  <si>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</si>
  <si>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</si>
  <si>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</si>
  <si>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</si>
  <si>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</si>
  <si>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</si>
  <si>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</si>
  <si>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</si>
  <si>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</si>
  <si>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</si>
  <si>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</si>
  <si>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</si>
  <si>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</si>
  <si>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</si>
  <si>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</si>
  <si>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</si>
  <si>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</si>
  <si>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</si>
  <si>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</si>
  <si>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</si>
  <si>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</si>
  <si>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</si>
  <si>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</si>
  <si>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</si>
  <si>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</si>
  <si>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</si>
  <si>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</si>
  <si>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</si>
  <si>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</si>
  <si>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</si>
  <si>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</si>
  <si>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</si>
  <si>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</si>
  <si>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</si>
  <si>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</si>
  <si>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</si>
  <si>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</si>
  <si>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</si>
  <si>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</si>
  <si>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</si>
  <si>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</si>
  <si>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</si>
  <si>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</si>
  <si>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</si>
  <si>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</si>
  <si>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</si>
  <si>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</si>
  <si>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</si>
  <si>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</si>
  <si>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</si>
  <si>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</si>
  <si>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</si>
  <si>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</si>
  <si>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</si>
  <si>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</si>
  <si>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</si>
  <si>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</si>
  <si>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</si>
  <si>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</si>
  <si>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</si>
  <si>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</si>
  <si>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</si>
  <si>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</si>
  <si>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</si>
  <si>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</si>
  <si>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</si>
  <si>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</si>
  <si>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</si>
  <si>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</si>
  <si>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</si>
  <si>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</si>
  <si>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</si>
  <si>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</si>
  <si>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</si>
  <si>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</si>
  <si>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</si>
  <si>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</si>
  <si>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</si>
  <si>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</si>
  <si>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</si>
  <si>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</si>
  <si>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</si>
  <si>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</si>
  <si>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</si>
  <si>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</si>
  <si>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</si>
  <si>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</si>
  <si>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</si>
  <si>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</si>
  <si>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</si>
  <si>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</si>
  <si>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</si>
  <si>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</si>
  <si>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</si>
  <si>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</si>
  <si>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</si>
  <si>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</si>
  <si>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</si>
  <si>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</si>
  <si>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</si>
  <si>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</si>
  <si>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</si>
  <si>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</si>
  <si>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</si>
  <si>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</si>
  <si>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</si>
  <si>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</si>
  <si>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</si>
  <si>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</si>
  <si>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</si>
  <si>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</si>
  <si>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</si>
  <si>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</si>
  <si>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</si>
  <si>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</si>
  <si>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</si>
  <si>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</si>
  <si>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</si>
  <si>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</si>
  <si>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</si>
  <si>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</si>
  <si>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</si>
  <si>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</si>
  <si>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</si>
  <si>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</si>
  <si>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</si>
  <si>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</si>
  <si>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</si>
  <si>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</si>
  <si>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</si>
  <si>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</si>
  <si>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</si>
  <si>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</si>
  <si>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</si>
  <si>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</si>
  <si>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</si>
  <si>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</si>
  <si>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</si>
  <si>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</si>
  <si>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</si>
  <si>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</si>
  <si>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</si>
  <si>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</si>
  <si>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</si>
  <si>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</si>
  <si>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</si>
  <si>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</si>
  <si>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</si>
  <si>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</si>
  <si>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</si>
  <si>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</si>
  <si>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</si>
  <si>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</si>
  <si>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</si>
  <si>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</si>
  <si>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</si>
  <si>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</si>
  <si>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</si>
  <si>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</si>
  <si>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</si>
  <si>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</si>
  <si>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</si>
  <si>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</si>
  <si>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</si>
  <si>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</si>
  <si>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</si>
  <si>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</si>
  <si>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</si>
  <si>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</si>
  <si>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</si>
  <si>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</si>
  <si>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</si>
  <si>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</si>
  <si>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</si>
  <si>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</si>
  <si>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</si>
  <si>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</si>
  <si>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</si>
  <si>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</si>
  <si>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</si>
  <si>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</si>
  <si>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</si>
  <si>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</si>
  <si>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</si>
  <si>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</si>
  <si>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</si>
  <si>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</si>
  <si>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</si>
  <si>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</si>
  <si>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</si>
  <si>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</si>
  <si>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</si>
  <si>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</si>
  <si>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</si>
  <si>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</si>
  <si>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</si>
  <si>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</si>
  <si>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</si>
  <si>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</si>
  <si>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</si>
  <si>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</si>
  <si>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</si>
  <si>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</si>
  <si>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</si>
  <si>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</si>
  <si>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</si>
  <si>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</si>
  <si>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</si>
  <si>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</si>
  <si>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</si>
  <si>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</si>
  <si>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</si>
  <si>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</si>
  <si>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</si>
  <si>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</si>
  <si>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</si>
  <si>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</si>
  <si>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</si>
  <si>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</si>
  <si>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</si>
  <si>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</si>
  <si>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</si>
  <si>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</si>
  <si>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</si>
  <si>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</si>
  <si>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</si>
  <si>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</si>
  <si>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</si>
  <si>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</si>
  <si>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</si>
  <si>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</si>
  <si>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</si>
  <si>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</si>
  <si>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</si>
  <si>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</si>
  <si>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</si>
  <si>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</si>
  <si>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</si>
  <si>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</si>
  <si>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</si>
  <si>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</si>
  <si>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</si>
  <si>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</si>
  <si>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</si>
  <si>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</si>
  <si>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</si>
  <si>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</si>
  <si>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</si>
  <si>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</si>
  <si>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</si>
  <si>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</si>
  <si>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</si>
  <si>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</si>
  <si>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</si>
  <si>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</si>
  <si>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</si>
  <si>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</si>
  <si>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</si>
  <si>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</si>
  <si>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</si>
  <si>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</si>
  <si>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</si>
  <si>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</si>
  <si>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</si>
  <si>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</si>
  <si>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</si>
  <si>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</si>
  <si>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</si>
  <si>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</si>
  <si>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</si>
  <si>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</si>
  <si>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</si>
  <si>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</si>
  <si>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</si>
  <si>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</si>
  <si>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</si>
  <si>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</si>
  <si>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</si>
  <si>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</si>
  <si>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</si>
  <si>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</si>
  <si>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</si>
  <si>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</si>
  <si>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</si>
  <si>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</si>
  <si>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</si>
  <si>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</si>
  <si>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</si>
  <si>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</si>
  <si>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</si>
  <si>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</si>
  <si>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</si>
  <si>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</si>
  <si>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</si>
  <si>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</si>
  <si>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</si>
  <si>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</si>
  <si>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</si>
  <si>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</si>
  <si>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</si>
  <si>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</si>
  <si>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</si>
  <si>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</si>
  <si>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</si>
  <si>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</si>
  <si>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</si>
  <si>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</si>
  <si>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</si>
  <si>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</si>
  <si>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</si>
  <si>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</si>
  <si>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</si>
  <si>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</si>
  <si>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</si>
  <si>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</si>
  <si>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</si>
  <si>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</si>
  <si>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</si>
  <si>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</si>
  <si>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</si>
  <si>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</si>
  <si>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</si>
  <si>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</si>
  <si>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</si>
  <si>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</si>
  <si>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</si>
  <si>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</si>
  <si>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</si>
  <si>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</si>
  <si>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</si>
  <si>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</si>
  <si>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</si>
  <si>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</si>
  <si>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</si>
  <si>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</si>
  <si>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</si>
  <si>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</si>
  <si>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</si>
  <si>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</si>
  <si>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</si>
  <si>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</si>
  <si>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</si>
  <si>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</si>
  <si>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</si>
  <si>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</si>
  <si>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</si>
  <si>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</si>
  <si>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</si>
  <si>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</si>
  <si>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</si>
  <si>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</si>
  <si>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</si>
  <si>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</si>
  <si>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</si>
  <si>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</si>
  <si>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</si>
  <si>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</si>
  <si>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</si>
  <si>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</si>
  <si>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</si>
  <si>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</si>
  <si>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</si>
  <si>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</si>
  <si>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</si>
  <si>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</si>
  <si>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</si>
  <si>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</si>
  <si>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</si>
  <si>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</si>
  <si>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</si>
  <si>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</si>
  <si>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</si>
  <si>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</si>
  <si>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</si>
  <si>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</si>
  <si>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</si>
  <si>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</si>
  <si>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</si>
  <si>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</si>
  <si>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</si>
  <si>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</si>
  <si>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</si>
  <si>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</si>
  <si>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</si>
  <si>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</si>
  <si>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</si>
  <si>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</si>
  <si>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</si>
  <si>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</si>
  <si>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</si>
  <si>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</si>
  <si>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</si>
  <si>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</si>
  <si>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</si>
  <si>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</si>
  <si>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</si>
  <si>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</si>
  <si>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</si>
  <si>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</si>
  <si>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</si>
  <si>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</si>
  <si>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</si>
  <si>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</si>
  <si>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</si>
  <si>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</si>
  <si>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</si>
  <si>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</si>
  <si>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</si>
  <si>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</si>
  <si>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</si>
  <si>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</si>
  <si>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</si>
  <si>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</si>
  <si>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</si>
  <si>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</si>
  <si>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</si>
  <si>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</si>
  <si>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</si>
  <si>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</si>
  <si>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</si>
  <si>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</si>
  <si>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</si>
  <si>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</si>
  <si>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</si>
  <si>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</si>
  <si>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</si>
  <si>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</si>
  <si>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</si>
  <si>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</si>
  <si>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</si>
  <si>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</si>
  <si>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</si>
  <si>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</si>
  <si>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</si>
  <si>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</si>
  <si>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</si>
  <si>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</si>
  <si>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</si>
  <si>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</si>
  <si>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</si>
  <si>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</si>
  <si>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</si>
  <si>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</si>
  <si>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</si>
  <si>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</si>
  <si>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</si>
  <si>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</si>
  <si>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</si>
  <si>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</si>
  <si>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</si>
  <si>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</si>
  <si>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</si>
  <si>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</si>
  <si>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</si>
  <si>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</si>
  <si>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</si>
  <si>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</si>
  <si>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</si>
  <si>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</si>
  <si>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</si>
  <si>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</si>
  <si>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</si>
  <si>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</si>
  <si>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</si>
  <si>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</si>
  <si>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</si>
  <si>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</si>
  <si>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</si>
  <si>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</si>
  <si>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</si>
  <si>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</si>
  <si>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</si>
  <si>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</si>
  <si>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</si>
  <si>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</si>
  <si>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</si>
  <si>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</si>
  <si>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</si>
  <si>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</si>
  <si>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</si>
  <si>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</si>
  <si>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</si>
  <si>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</si>
  <si>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</si>
  <si>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</si>
  <si>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</si>
  <si>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</si>
  <si>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</si>
  <si>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</si>
  <si>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</si>
  <si>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</si>
  <si>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</si>
  <si>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</si>
  <si>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</si>
  <si>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</si>
  <si>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</si>
  <si>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</si>
  <si>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</si>
  <si>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</si>
  <si>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</si>
  <si>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</si>
  <si>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</si>
  <si>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</si>
  <si>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</si>
  <si>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</si>
  <si>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</si>
  <si>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</si>
  <si>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</si>
  <si>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</si>
  <si>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</si>
  <si>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</si>
  <si>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</si>
  <si>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</si>
  <si>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</si>
  <si>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</si>
  <si>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</si>
  <si>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</si>
  <si>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</si>
  <si>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</si>
  <si>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</si>
  <si>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</si>
  <si>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</si>
  <si>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</si>
  <si>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</si>
  <si>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</si>
  <si>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</si>
  <si>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</si>
  <si>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</si>
  <si>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</si>
  <si>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</si>
  <si>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</si>
  <si>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</si>
  <si>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</si>
  <si>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</si>
  <si>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</si>
  <si>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</si>
  <si>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</si>
  <si>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</si>
  <si>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</si>
  <si>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</si>
  <si>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</si>
  <si>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</si>
  <si>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</si>
  <si>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</si>
  <si>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</si>
  <si>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</si>
  <si>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</si>
  <si>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</si>
  <si>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</si>
  <si>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</si>
  <si>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</si>
  <si>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</si>
  <si>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</si>
  <si>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</si>
  <si>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</si>
  <si>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</si>
  <si>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</si>
  <si>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</si>
  <si>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</si>
  <si>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</si>
  <si>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</si>
  <si>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</si>
  <si>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</si>
  <si>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</si>
  <si>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</si>
  <si>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</si>
  <si>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</si>
  <si>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</si>
  <si>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</si>
  <si>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</si>
  <si>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</si>
  <si>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</si>
  <si>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</si>
  <si>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</si>
  <si>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</si>
  <si>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</si>
  <si>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</si>
  <si>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</si>
  <si>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</si>
  <si>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</si>
  <si>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</si>
  <si>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</si>
  <si>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</si>
  <si>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</si>
  <si>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</si>
  <si>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</si>
  <si>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</si>
  <si>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</si>
  <si>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</si>
  <si>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</si>
  <si>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</si>
  <si>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</si>
  <si>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</si>
  <si>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</si>
  <si>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</si>
  <si>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</si>
  <si>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</si>
  <si>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</si>
  <si>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</si>
  <si>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</si>
  <si>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</si>
  <si>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</si>
  <si>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</si>
  <si>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</si>
  <si>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</si>
  <si>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</si>
  <si>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</si>
  <si>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</si>
  <si>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</si>
  <si>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</si>
  <si>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</si>
  <si>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</si>
  <si>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</si>
  <si>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</si>
  <si>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</si>
  <si>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</si>
  <si>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</si>
  <si>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</si>
  <si>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</si>
  <si>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</si>
  <si>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</si>
  <si>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</si>
  <si>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</si>
  <si>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</si>
  <si>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</si>
  <si>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</si>
  <si>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</si>
  <si>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</si>
  <si>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</si>
  <si>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</si>
  <si>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</si>
  <si>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</si>
  <si>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</si>
  <si>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</si>
  <si>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</si>
  <si>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</si>
  <si>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</si>
  <si>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</si>
  <si>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</si>
  <si>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</si>
  <si>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</si>
  <si>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</si>
  <si>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</si>
  <si>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</si>
  <si>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</si>
  <si>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</si>
  <si>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</si>
  <si>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</si>
  <si>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</si>
  <si>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</si>
  <si>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</si>
  <si>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</si>
  <si>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</si>
  <si>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</si>
  <si>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</si>
  <si>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</si>
  <si>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</si>
  <si>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</si>
  <si>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</si>
  <si>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</si>
  <si>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</si>
  <si>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</si>
  <si>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</si>
  <si>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</si>
  <si>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</si>
  <si>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</si>
  <si>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</si>
  <si>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</si>
  <si>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</si>
  <si>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</si>
  <si>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</si>
  <si>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</si>
  <si>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</si>
  <si>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</si>
  <si>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</si>
  <si>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</si>
  <si>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</si>
  <si>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</si>
  <si>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</si>
  <si>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</si>
  <si>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</si>
  <si>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</si>
  <si>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</si>
  <si>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</si>
  <si>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</si>
  <si>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</si>
  <si>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</si>
  <si>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</si>
  <si>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</si>
  <si>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</si>
  <si>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</si>
  <si>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</si>
  <si>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</si>
  <si>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</si>
  <si>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</si>
  <si>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</si>
  <si>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</si>
  <si>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</si>
  <si>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</si>
  <si>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</si>
  <si>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</si>
  <si>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</si>
  <si>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</si>
  <si>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</si>
  <si>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</si>
  <si>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</si>
  <si>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</si>
  <si>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</si>
  <si>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</si>
  <si>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</si>
  <si>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</si>
  <si>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</si>
  <si>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</si>
  <si>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</si>
  <si>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</si>
  <si>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</si>
  <si>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</si>
  <si>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</si>
  <si>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</si>
  <si>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</si>
  <si>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</si>
  <si>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</si>
  <si>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</si>
  <si>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</si>
  <si>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</si>
  <si>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</si>
  <si>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</si>
  <si>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</si>
  <si>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</si>
  <si>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</si>
  <si>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</si>
  <si>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</si>
  <si>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</si>
  <si>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</si>
  <si>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</si>
  <si>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</si>
  <si>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</si>
  <si>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</si>
  <si>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</si>
  <si>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</si>
  <si>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</si>
  <si>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</si>
  <si>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</si>
  <si>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</si>
  <si>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</si>
  <si>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</si>
  <si>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</si>
  <si>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</si>
  <si>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</si>
  <si>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</si>
  <si>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</si>
  <si>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</si>
  <si>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</si>
  <si>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</si>
  <si>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</si>
  <si>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</si>
  <si>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</si>
  <si>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</si>
  <si>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</si>
  <si>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</si>
  <si>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</si>
  <si>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</si>
  <si>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</si>
  <si>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</si>
  <si>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</si>
  <si>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</si>
  <si>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</si>
  <si>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</si>
  <si>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</si>
  <si>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</si>
  <si>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</si>
  <si>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</si>
  <si>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</si>
  <si>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</si>
  <si>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</si>
  <si>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</si>
  <si>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</si>
  <si>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</si>
  <si>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</si>
  <si>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</si>
  <si>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</si>
  <si>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</si>
  <si>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</si>
  <si>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</si>
  <si>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</si>
  <si>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</si>
  <si>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</si>
  <si>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</si>
  <si>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</si>
  <si>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</si>
  <si>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</si>
  <si>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</si>
  <si>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</si>
  <si>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</si>
  <si>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</si>
  <si>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</si>
  <si>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</si>
  <si>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</si>
  <si>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</si>
  <si>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</si>
  <si>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</si>
  <si>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</si>
  <si>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</si>
  <si>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</si>
  <si>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</si>
  <si>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</si>
  <si>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</si>
  <si>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</si>
  <si>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</si>
  <si>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</si>
  <si>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</si>
  <si>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</si>
  <si>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</si>
  <si>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</si>
  <si>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</si>
  <si>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</si>
  <si>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</si>
  <si>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</si>
  <si>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</si>
  <si>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</si>
  <si>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</si>
  <si>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</si>
  <si>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</si>
  <si>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</si>
  <si>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</si>
  <si>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</si>
  <si>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</si>
  <si>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</si>
  <si>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</si>
  <si>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</si>
  <si>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</si>
  <si>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</si>
  <si>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</si>
  <si>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</si>
  <si>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</si>
  <si>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</si>
  <si>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</si>
  <si>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</si>
  <si>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</si>
  <si>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</si>
  <si>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</si>
  <si>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</si>
  <si>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</si>
  <si>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</si>
  <si>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</si>
  <si>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</si>
  <si>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</si>
  <si>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</si>
  <si>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</si>
  <si>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</si>
  <si>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</si>
  <si>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</si>
  <si>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</si>
  <si>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</si>
  <si>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</si>
  <si>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</si>
  <si>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</si>
  <si>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</si>
  <si>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</si>
  <si>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</si>
  <si>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</si>
  <si>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</si>
  <si>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</si>
  <si>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</si>
  <si>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</si>
  <si>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</si>
  <si>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</si>
  <si>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</si>
  <si>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</si>
  <si>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</si>
  <si>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</si>
  <si>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</si>
  <si>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</si>
  <si>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</si>
  <si>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</si>
  <si>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</si>
  <si>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</si>
  <si>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</si>
  <si>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</si>
  <si>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</si>
  <si>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</si>
  <si>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</si>
  <si>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</si>
  <si>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</si>
  <si>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</si>
  <si>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</si>
  <si>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</si>
  <si>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</si>
  <si>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</si>
  <si>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</si>
  <si>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</si>
  <si>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</si>
  <si>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</si>
  <si>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</si>
  <si>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</si>
  <si>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</si>
  <si>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</si>
  <si>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</si>
  <si>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</si>
  <si>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</si>
  <si>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</si>
  <si>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</si>
  <si>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</si>
  <si>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</si>
  <si>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</si>
  <si>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</si>
  <si>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</si>
  <si>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</si>
  <si>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</si>
  <si>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</si>
  <si>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</si>
  <si>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</si>
  <si>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</si>
  <si>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</si>
  <si>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</si>
  <si>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</si>
  <si>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</si>
  <si>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</si>
  <si>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</si>
  <si>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</si>
  <si>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</si>
  <si>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</si>
  <si>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</si>
  <si>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</si>
  <si>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</si>
  <si>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</si>
  <si>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</si>
  <si>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</si>
  <si>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</si>
  <si>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</si>
  <si>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</si>
  <si>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</si>
  <si>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</si>
  <si>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</si>
  <si>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</si>
  <si>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</si>
  <si>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</si>
  <si>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</si>
  <si>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</si>
  <si>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</si>
  <si>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</si>
  <si>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</si>
  <si>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</si>
  <si>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</si>
  <si>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</si>
  <si>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</si>
  <si>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</si>
  <si>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</si>
  <si>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</si>
  <si>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</si>
  <si>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</si>
  <si>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</si>
  <si>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</si>
  <si>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</si>
  <si>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</si>
  <si>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</si>
  <si>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</si>
  <si>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</si>
  <si>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</si>
  <si>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</si>
  <si>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</si>
  <si>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</si>
  <si>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</si>
  <si>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</si>
  <si>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</si>
  <si>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</si>
  <si>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</si>
  <si>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</si>
  <si>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</si>
  <si>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</si>
  <si>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</si>
  <si>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</si>
  <si>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</si>
  <si>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</si>
  <si>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</si>
  <si>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</si>
  <si>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</si>
  <si>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</si>
  <si>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</si>
  <si>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</si>
  <si>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</si>
  <si>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</si>
  <si>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</si>
  <si>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</si>
  <si>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</si>
  <si>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</si>
  <si>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</si>
  <si>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</si>
  <si>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</si>
  <si>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</si>
  <si>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</si>
  <si>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</si>
  <si>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</si>
  <si>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</si>
  <si>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</si>
  <si>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</si>
  <si>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</si>
  <si>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</si>
  <si>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</si>
  <si>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</si>
  <si>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</si>
  <si>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</si>
  <si>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</si>
  <si>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</si>
  <si>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</si>
  <si>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</si>
  <si>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</si>
  <si>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</si>
  <si>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</si>
  <si>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</si>
  <si>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</si>
  <si>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</si>
  <si>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</si>
  <si>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</si>
  <si>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</si>
  <si>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</si>
  <si>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</si>
  <si>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</si>
  <si>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</si>
  <si>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</si>
  <si>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</si>
  <si>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</si>
  <si>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</si>
  <si>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</si>
  <si>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</si>
  <si>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</si>
  <si>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</si>
  <si>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</si>
  <si>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</si>
  <si>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</si>
  <si>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</si>
  <si>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</si>
  <si>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</si>
  <si>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</si>
  <si>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</si>
  <si>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</si>
  <si>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</si>
  <si>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</si>
  <si>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</si>
  <si>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</si>
  <si>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</si>
  <si>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</si>
  <si>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</si>
  <si>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</si>
  <si>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</si>
  <si>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</si>
  <si>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</si>
  <si>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</si>
  <si>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</si>
  <si>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</si>
  <si>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</si>
  <si>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</si>
  <si>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</si>
  <si>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</si>
  <si>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</si>
  <si>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</si>
  <si>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</si>
  <si>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</si>
  <si>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</si>
  <si>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</si>
  <si>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</si>
  <si>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</si>
  <si>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</si>
  <si>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</si>
  <si>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</si>
  <si>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</si>
  <si>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</si>
  <si>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</si>
  <si>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</si>
  <si>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</si>
  <si>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</si>
  <si>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</si>
  <si>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</si>
  <si>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</si>
  <si>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</si>
  <si>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</si>
  <si>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</si>
  <si>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</si>
  <si>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</si>
  <si>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</si>
  <si>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</si>
  <si>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</si>
  <si>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</si>
  <si>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</si>
  <si>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</si>
  <si>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</si>
  <si>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</si>
  <si>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</si>
  <si>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</si>
  <si>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</si>
  <si>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</si>
  <si>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</si>
  <si>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</si>
  <si>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</si>
  <si>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</si>
  <si>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</si>
  <si>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</si>
  <si>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</si>
  <si>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</si>
  <si>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</si>
  <si>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</si>
  <si>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</si>
  <si>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</si>
  <si>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</si>
  <si>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</si>
  <si>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</si>
  <si>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</si>
  <si>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</si>
  <si>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</si>
  <si>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</si>
  <si>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</si>
  <si>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</si>
  <si>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</si>
  <si>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</si>
  <si>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</si>
  <si>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</si>
  <si>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</si>
  <si>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</si>
  <si>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</si>
  <si>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</si>
  <si>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</si>
  <si>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</si>
  <si>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</si>
  <si>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</si>
  <si>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</si>
  <si>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</si>
  <si>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</si>
  <si>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</si>
  <si>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</si>
  <si>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</si>
  <si>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</si>
  <si>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</si>
  <si>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</si>
  <si>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</si>
  <si>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</si>
  <si>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</si>
  <si>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</si>
  <si>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</si>
  <si>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</si>
  <si>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</si>
  <si>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</si>
  <si>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</si>
  <si>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</si>
  <si>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</si>
  <si>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</si>
  <si>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</si>
  <si>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</si>
  <si>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</si>
  <si>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</si>
  <si>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</si>
  <si>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</si>
  <si>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</si>
  <si>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</si>
  <si>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</si>
  <si>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</si>
  <si>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</si>
  <si>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</si>
  <si>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</si>
  <si>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</si>
  <si>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</si>
  <si>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</si>
  <si>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</si>
  <si>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</si>
  <si>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</si>
  <si>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</si>
  <si>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</si>
  <si>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</si>
  <si>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</si>
  <si>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</si>
  <si>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</si>
  <si>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</si>
  <si>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</si>
  <si>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</si>
  <si>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</si>
  <si>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</si>
  <si>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</si>
  <si>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</si>
  <si>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</si>
  <si>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</si>
  <si>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</si>
  <si>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</si>
  <si>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</si>
  <si>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</si>
  <si>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</si>
  <si>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</si>
  <si>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</si>
  <si>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</si>
  <si>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</si>
  <si>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</si>
  <si>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</si>
  <si>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</si>
  <si>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</si>
  <si>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</si>
  <si>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</si>
  <si>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</si>
  <si>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</si>
  <si>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</si>
  <si>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</si>
  <si>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</si>
  <si>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</si>
  <si>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</si>
  <si>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</si>
  <si>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</si>
  <si>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</si>
  <si>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</si>
  <si>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</si>
  <si>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</si>
  <si>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</si>
  <si>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</si>
  <si>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</si>
  <si>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</si>
  <si>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</si>
  <si>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</si>
  <si>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</si>
  <si>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</si>
  <si>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</si>
  <si>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</si>
  <si>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</si>
  <si>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</si>
  <si>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</si>
  <si>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</si>
  <si>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</si>
  <si>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</si>
  <si>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</si>
  <si>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</si>
  <si>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</si>
  <si>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</si>
  <si>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</si>
  <si>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</si>
  <si>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</si>
  <si>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</si>
  <si>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</si>
  <si>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</si>
  <si>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</si>
  <si>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</si>
  <si>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</si>
  <si>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</si>
  <si>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</si>
  <si>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</si>
  <si>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</si>
  <si>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</si>
  <si>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</si>
  <si>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</si>
  <si>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</si>
  <si>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</si>
  <si>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</si>
  <si>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</si>
  <si>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</si>
  <si>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</si>
  <si>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</si>
  <si>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</si>
  <si>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</si>
  <si>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</si>
  <si>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</si>
  <si>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</si>
  <si>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</si>
  <si>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</si>
  <si>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</si>
  <si>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</si>
  <si>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</si>
  <si>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</si>
  <si>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</si>
  <si>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</si>
  <si>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</si>
  <si>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</si>
  <si>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</si>
  <si>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</si>
  <si>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</si>
  <si>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</si>
  <si>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</si>
  <si>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</si>
  <si>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</si>
  <si>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</si>
  <si>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</si>
  <si>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</si>
  <si>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</si>
  <si>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</si>
  <si>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</si>
  <si>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</si>
  <si>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</si>
  <si>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</si>
  <si>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</si>
  <si>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</si>
  <si>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</si>
  <si>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</si>
  <si>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</si>
  <si>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</si>
  <si>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</si>
  <si>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</si>
  <si>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</si>
  <si>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</si>
  <si>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</si>
  <si>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</si>
  <si>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</si>
  <si>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</si>
  <si>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</si>
  <si>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</si>
  <si>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</si>
  <si>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</si>
  <si>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</si>
  <si>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</si>
  <si>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</si>
  <si>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</si>
  <si>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</si>
  <si>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</si>
  <si>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</si>
  <si>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</si>
  <si>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</si>
  <si>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</si>
  <si>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</si>
  <si>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</si>
  <si>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</si>
  <si>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</si>
  <si>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</si>
  <si>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</si>
  <si>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</si>
  <si>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</si>
  <si>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</si>
  <si>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</si>
  <si>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</si>
  <si>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</si>
  <si>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</si>
  <si>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</si>
  <si>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</si>
  <si>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</si>
  <si>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</si>
  <si>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</si>
  <si>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</si>
  <si>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</si>
  <si>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</si>
  <si>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</si>
  <si>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</si>
  <si>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</si>
  <si>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</si>
  <si>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</si>
  <si>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</si>
  <si>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</si>
  <si>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</si>
  <si>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</si>
  <si>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</si>
  <si>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</si>
  <si>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</si>
  <si>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</si>
  <si>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</si>
  <si>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</si>
  <si>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</si>
  <si>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</si>
  <si>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</si>
  <si>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</si>
  <si>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</si>
  <si>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</si>
  <si>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</si>
  <si>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</si>
  <si>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</si>
  <si>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</si>
  <si>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</si>
  <si>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</si>
  <si>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</si>
  <si>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</si>
  <si>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</si>
  <si>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</si>
  <si>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</si>
  <si>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</si>
  <si>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</si>
  <si>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</si>
  <si>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</si>
  <si>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</si>
  <si>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</si>
  <si>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</si>
  <si>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</si>
  <si>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</si>
  <si>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</si>
  <si>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</si>
  <si>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</si>
  <si>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</si>
  <si>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</si>
  <si>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</si>
  <si>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</si>
  <si>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</si>
  <si>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</si>
  <si>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</si>
  <si>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</si>
  <si>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</si>
  <si>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</si>
  <si>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</si>
  <si>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</si>
  <si>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</si>
  <si>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</si>
  <si>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</si>
  <si>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</si>
  <si>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</si>
  <si>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</si>
  <si>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</si>
  <si>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</si>
  <si>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</si>
  <si>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</si>
  <si>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</si>
  <si>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</si>
  <si>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</si>
  <si>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</si>
  <si>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</si>
  <si>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</si>
  <si>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</si>
  <si>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</si>
  <si>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</si>
  <si>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</si>
  <si>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</si>
  <si>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</si>
  <si>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</si>
  <si>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</si>
  <si>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</si>
  <si>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</si>
  <si>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</si>
  <si>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</si>
  <si>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</si>
  <si>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</si>
  <si>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</si>
  <si>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</si>
  <si>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</si>
  <si>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</si>
  <si>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</si>
  <si>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</si>
  <si>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</si>
  <si>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</si>
  <si>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</si>
  <si>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</si>
  <si>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</si>
  <si>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</si>
  <si>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</si>
  <si>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</si>
  <si>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</si>
  <si>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</si>
  <si>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</si>
  <si>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</si>
  <si>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</si>
  <si>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</si>
  <si>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</si>
  <si>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</si>
  <si>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</si>
  <si>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</si>
  <si>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</si>
  <si>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</si>
  <si>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</si>
  <si>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</si>
  <si>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</si>
  <si>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</si>
  <si>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</si>
  <si>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</si>
  <si>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</si>
  <si>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</si>
  <si>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</si>
  <si>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</si>
  <si>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</si>
  <si>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</si>
  <si>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</si>
  <si>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</si>
  <si>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</si>
  <si>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</si>
  <si>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</si>
  <si>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</si>
  <si>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</si>
  <si>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</si>
  <si>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</si>
  <si>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</si>
  <si>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</si>
  <si>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</si>
  <si>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</si>
  <si>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</si>
  <si>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</si>
  <si>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 PCM-20250215-00000830 </t>
  </si>
  <si>
    <t>LTE site still down and  site located in aramco area access issue need special permission</t>
  </si>
  <si>
    <t>PCM-20251126-00000858</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</si>
  <si>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</si>
  <si>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</si>
  <si>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</si>
  <si>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</si>
  <si>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</si>
  <si>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</si>
  <si>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</si>
  <si>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</si>
  <si>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</si>
  <si>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mak0189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</si>
</sst>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9" totalsRowShown="0" headerRowDxfId="149" dataDxfId="148" headerRowBorderDxfId="146" tableBorderDxfId="147" totalsRowBorderDxfId="145">
  <autoFilter ref="A1:CJ1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324.59605729166651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45987.544483217593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45987.544483217593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45987.544483217593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45987.544483217593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45987.544483217593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45987.544483217593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45987.544483217593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45987.544483217593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45987.544483217593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45987.544483217593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45987.544483217593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45987.544483217593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45987.544483217593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45987.544483217593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45987.544483217593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45987.544483217593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45987.544483217593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45987.544483217593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45987.544483217593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45987.544483217593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45987.544483217593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45987.544483217593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45987.544483217593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45987.544483217593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45987.544483217593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45987.544483217593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45987.544483217593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45987.544483217593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45987.544483217593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45987.544483217593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45987.544483217593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45987.544483217593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45987.544483217593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45987.544483217593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45987.544483217593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45987.544483217593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45987.544483217593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45987.544483217593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45987.544483217593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45987.544483217593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45987.544483217593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45987.544483217593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45987.544483217593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45987.544483217593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45987.544483217593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45987.544483217593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45987.544483217593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45987.544483217593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45987.544483217593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45987.544483217593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ECE9A388-15AA-4076-849F-08FA8E11A06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9"/>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162.54464525463118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3.1570642361111823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0.14915914351877291</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0.16501562500343425</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8.7006365742126945E-2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45987.544483217593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45987.544483217593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45987.544483217593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45987.544483217593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45987.544483217593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45987.544483217593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45987.544483217593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45987.544483217593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45987.544483217593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45987.544483217593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45987.544483217593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45987.544483217593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45987.544483217593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45987.544483217593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45987.544483217593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45987.544483217593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45987.544483217593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45987.544483217593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45987.544483217593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45987.544483217593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45987.544483217593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45987.544483217593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45987.544483217593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45987.544483217593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45987.544483217593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45987.544483217593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45987.544483217593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45987.544483217593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45987.544483217593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45987.544483217593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45987.544483217593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45987.544483217593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45987.544483217593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45987.544483217593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45987.544483217593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45987.544483217593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45987.544483217593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45987.544483217593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45987.544483217593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45987.544483217593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45987.544483217593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45987.544483217593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45987.544483217593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45987.544483217593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45987.544483217593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45987.544483217593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45987.544483217593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45987.544483217593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45987.544483217593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45987.544483217593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45987.544483217593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45987.544483217593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45987.544483217593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45987.544483217593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45987.544483217593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45987.544483217593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45987.544483217593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45987.544483217593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45987.544483217593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45987.544483217593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45987.544483217593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45987.544483217593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45987.544483217593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45987.544483217593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45987.544483217593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45987.544483217593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45987.544483217593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45987.544483217593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45987.544483217593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45987.544483217593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45987.544483217593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45987.544483217593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45987.544483217593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45987.544483217593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45987.544483217593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45987.544483217593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45987.544483217593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45987.544483217593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45987.544483217593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45987.544483217593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45987.544483217593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45987.544483217593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45987.544483217593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45987.544483217593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45987.544483217593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45987.544483217593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45987.544483217593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45987.544483217593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45987.544483217593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45987.544483217593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45987.544483217593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45987.544483217593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45987.544483217593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45987.544483217593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45987.544483217593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45987.544483217593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45987.544483217593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45987.544483217593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45987.544483217593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45987.544483217593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45987.544483217593</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45987.544483217593</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45987.544483217593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45987.544483217593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45987.544483217593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45987.544483217593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45987.544483217593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45987.544483217593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45987.544483217593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45987.544483217593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45987.544483217593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45987.544483217593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45987.544483217593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45987.544483217593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45987.544483217593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45987.544483217593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45987.544483217593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45987.544483217593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45987.544483217593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45987.544483217593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45987.544483217593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45987.544483217593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45987.544483217593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45987.544483217593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45987.544483217593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45987.544483217593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45987.544483217593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45987.544483217593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45987.544483217593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45987.544483217593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45987.544483217593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45987.544483217593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45987.544483217593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45987.544483217593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45987.544483217593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45987.544483217593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45987.544483217593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45987.544483217593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45987.544483217593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45987.544483217593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45987.544483217593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45987.544483217593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45987.544483217593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45987.544483217593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45987.544483217593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45987.544483217593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45987.544483217593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45987.544483217593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45987.544483217593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45987.544483217593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45987.544483217593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45987.544483217593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45987.544483217593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45987.544483217593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45987.544483217593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45987.544483217593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45987.544483217593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45987.544483217593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45987.544483217593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45987.544483217593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45987.544483217593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45987.544483217593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45987.544483217593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45987.544483217593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45987.544483217593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45987.544483217593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45987.544483217593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45987.544483217593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45987.544483217593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45987.544483217593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45987.544483217593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45987.544483217593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45987.544483217593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45987.544483217593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45987.544483217593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45987.544483217593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45987.544483217593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45987.544483217593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45987.544483217593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45987.544483217593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45987.544483217593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45987.544483217593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45987.544483217593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45987.544483217593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45987.544483217593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45987.544483217593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45987.544483217593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45987.544483217593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45987.544483217593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45987.544483217593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45987.544483217593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45987.544483217593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45987.544483217593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45987.544483217593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45987.544483217593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45987.544483217593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45987.544483217593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45987.544483217593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45987.544483217593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45987.544483217593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45987.544483217593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45987.544483217593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45987.544483217593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45987.544483217593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45987.544483217593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45987.544483217593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45987.544483217593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45987.544483217593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45987.544483217593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45987.544483217593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45987.544483217593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45987.544483217593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45987.544483217593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45987.544483217593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45987.544483217593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45987.544483217593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45987.544483217593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45987.544483217593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45987.544483217593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45987.544483217593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45987.544483217593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45987.544483217593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45987.544483217593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45987.544483217593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45987.544483217593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45987.544483217593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45987.544483217593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45987.544483217593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45987.544483217593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45987.544483217593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45987.544483217593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45987.544483217593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45987.544483217593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45987.544483217593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45987.544483217593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45987.544483217593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45987.544483217593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45987.544483217593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45987.544483217593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45987.544483217593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45987.544483217593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45987.544483217593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45987.544483217593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45987.544483217593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45987.544483217593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45987.544483217593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45987.544483217593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45987.544483217593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45987.544483217593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45987.544483217593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45987.544483217593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45987.544483217593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45987.544483217593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45987.544483217593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45987.544483217593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45987.544483217593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45987.544483217593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45987.544483217593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45987.544483217593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45987.544483217593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45987.544483217593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45987.544483217593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45987.544483217593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45987.544483217593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45987.544483217593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45987.544483217593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45987.544483217593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45987.544483217593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45987.544483217593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45987.544483217593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45987.544483217593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45987.544483217593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45987.544483217593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45987.544483217593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45987.544483217593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45987.544483217593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45987.544483217593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45987.544483217593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45987.544483217593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45987.544483217593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45987.544483217593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45987.544483217593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45987.544483217593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45987.544483217593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45987.544483217593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45987.544483217593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45987.544483217593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45987.544483217593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45987.544483217593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45987.544483217593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45987.544483217593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45987.544483217593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45987.544483217593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45987.544483217593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45987.544483217593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45987.544483217593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45987.544483217593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45987.544483217593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45987.544483217593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45987.544483217593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45987.544483217593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45987.544483217593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45987.544483217593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45987.544483217593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45987.544483217593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45987.544483217593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45987.544483217593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45987.544483217593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45987.544483217593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45987.544483217593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45987.544483217593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45987.544483217593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45987.544483217593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45987.544483217593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45987.544483217593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45987.544483217593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45987.544483217593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45987.544483217593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45987.544483217593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45987.544483217593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45987.544483217593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45987.544483217593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45987.544483217593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45987.544483217593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45987.544483217593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45987.544483217593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45987.544483217593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45987.544483217593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45987.544483217593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45987.544483217593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45987.544483217593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45987.544483217593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45987.544483217593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45987.544483217593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45987.544483217593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45987.544483217593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45987.544483217593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45987.544483217593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45987.544483217593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45987.544483217593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45987.544483217593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45987.544483217593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45987.544483217593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45987.544483217593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45987.544483217593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45987.544483217593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45987.544483217593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45987.544483217593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45987.544483217593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45987.544483217593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45987.544483217593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45987.544483217593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45987.544483217593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45987.544483217593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45987.544483217593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45987.544483217593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45987.544483217593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45987.544483217593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45987.544483217593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45987.544483217593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45987.544483217593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45987.544483217593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45987.544483217593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45987.544483217593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45987.544483217593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45987.544483217593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45987.544483217593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45987.544483217593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45987.544483217593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45987.544483217593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45987.544483217593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45987.544483217593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45987.544483217593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45987.544483217593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45987.544483217593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45987.544483217593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45987.544483217593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45987.544483217593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45987.544483217593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45987.544483217593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45987.544483217593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45987.544483217593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45987.544483217593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45987.544483217593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45987.544483217593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45987.544483217593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45987.544483217593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45987.544483217593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45987.544483217593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45987.544483217593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45987.544483217593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45987.544483217593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45987.544483217593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45987.544483217593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45987.544483217593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45987.544483217593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45987.544483217593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45987.544483217593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45987.544483217593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45987.544483217593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45987.544483217593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45987.544483217593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45987.544483217593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45987.544483217593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45987.544483217593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45987.544483217593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45987.544483217593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45987.544483217593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45987.544483217593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45987.544483217593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45987.544483217593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45987.544483217593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45987.544483217593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45987.544483217593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45987.544483217593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45987.544483217593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45987.544483217593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45987.544483217593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45987.544483217593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45987.544483217593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45987.544483217593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45987.544483217593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45987.544483217593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45987.544483217593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45987.544483217593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45987.544483217593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45987.544483217593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45987.544483217593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45987.544483217593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45987.544483217593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45987.544483217593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45987.544483217593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45987.544483217593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45987.544483217593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45987.544483217593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45987.544483217593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45987.544483217593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45987.544483217593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45987.544483217593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45987.544483217593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45987.544483217593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45987.544483217593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45987.544483217593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45987.544483217593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45987.544483217593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45987.544483217593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45987.544483217593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45987.544483217593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45987.544483217593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45987.544483217593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45987.544483217593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45987.544483217593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45987.544483217593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45987.544483217593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45987.544483217593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45987.544483217593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45987.544483217593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45987.544483217593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45987.544483217593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45987.544483217593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45987.544483217593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45987.544483217593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45987.544483217593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45987.544483217593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45987.544483217593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45987.544483217593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45987.544483217593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45987.544483217593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45987.544483217593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45987.544483217593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45987.544483217593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45987.544483217593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45987.544483217593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45987.544483217593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45987.544483217593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45987.544483217593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45987.544483217593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45987.544483217593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45987.544483217593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45987.544483217593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45987.544483217593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45987.544483217593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45987.544483217593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45987.544483217593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45987.544483217593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45987.544483217593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45987.544483217593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45987.544483217593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45987.544483217593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45987.544483217593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45987.544483217593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45987.544483217593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45987.544483217593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45987.544483217593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45987.544483217593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45987.544483217593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45987.544483217593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45987.544483217593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45987.544483217593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45987.544483217593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45987.544483217593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45987.544483217593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45987.544483217593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45987.544483217593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45987.544483217593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45987.544483217593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45987.544483217593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45987.544483217593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45987.544483217593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45987.544483217593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45987.544483217593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45987.544483217593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45987.544483217593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45987.544483217593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45987.544483217593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45987.544483217593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45987.544483217593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45987.544483217593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45987.544483217593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45987.544483217593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45987.544483217593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45987.544483217593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45987.544483217593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45987.544483217593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45987.544483217593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45987.544483217593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45987.544483217593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45987.544483217593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45987.544483217593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45987.544483217593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45987.544483217593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45987.544483217593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45987.544483217593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45987.544483217593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45987.544483217593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45987.544483217593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45987.544483217593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45987.544483217593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45987.544483217593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45987.544483217593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45987.544483217593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45987.544483217593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45987.544483217593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45987.544483217593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45987.544483217593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45987.544483217593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45987.544483217593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45987.544483217593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45987.544483217593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45987.544483217593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45987.544483217593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45987.544483217593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45987.544483217593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45987.544483217593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45987.544483217593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45987.544483217593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45987.544483217593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45987.544483217593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45987.544483217593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45987.544483217593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45987.544483217593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45987.544483217593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45987.544483217593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45987.544483217593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45987.544483217593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45987.544483217593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45987.544483217593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45987.544483217593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45987.544483217593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45987.544483217593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45987.544483217593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45987.544483217593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45987.544483217593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45987.544483217593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45987.544483217593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45987.544483217593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45987.544483217593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45987.544483217593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45987.544483217593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45987.544483217593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45987.544483217593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45987.544483217593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45987.544483217593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45987.544483217593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45987.544483217593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45987.544483217593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45987.544483217593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45987.544483217593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45987.544483217593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45987.544483217593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45987.544483217593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45987.544483217593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45987.544483217593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45987.544483217593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45987.544483217593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45987.544483217593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45987.544483217593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45987.544483217593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45987.544483217593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45987.544483217593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45987.544483217593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45987.544483217593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45987.544483217593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45987.544483217593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45987.544483217593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45987.544483217593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45987.544483217593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45987.544483217593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45987.544483217593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45987.544483217593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45987.544483217593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45987.544483217593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45987.544483217593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45987.544483217593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45987.544483217593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45987.544483217593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45987.544483217593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45987.544483217593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45987.544483217593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45987.544483217593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45987.544483217593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45987.544483217593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45987.544483217593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45987.544483217593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45987.544483217593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45987.544483217593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45987.544483217593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45987.544483217593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45987.544483217593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45987.544483217593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45987.544483217593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45987.544483217593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45987.544483217593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45987.544483217593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45987.544483217593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45987.544483217593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45987.544483217593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45987.544483217593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45987.544483217593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45987.544483217593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45987.544483217593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45987.544483217593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45987.544483217593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45987.544483217593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45987.544483217593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45987.544483217593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45987.544483217593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45987.544483217593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45987.544483217593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45987.544483217593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45987.544483217593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45987.544483217593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45987.544483217593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45987.544483217593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45987.544483217593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45987.544483217593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45987.544483217593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45987.544483217593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45987.544483217593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45987.544483217593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45987.544483217593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45987.544483217593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45987.544483217593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45987.544483217593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45987.544483217593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45987.544483217593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45987.544483217593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45987.544483217593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45987.544483217593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45987.544483217593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45987.544483217593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45987.544483217593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45987.544483217593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45987.544483217593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45987.544483217593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45987.544483217593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45987.544483217593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45987.544483217593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45987.544483217593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45987.544483217593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45987.544483217593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45987.544483217593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45987.544483217593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45987.544483217593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45987.544483217593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45987.544483217593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45987.544483217593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45987.544483217593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45987.544483217593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45987.544483217593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45987.544483217593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45987.544483217593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45987.544483217593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45987.544483217593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45987.544483217593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45987.544483217593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45987.544483217593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45987.544483217593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45987.544483217593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45987.544483217593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45987.544483217593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45987.544483217593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45987.544483217593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45987.544483217593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45987.544483217593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45987.544483217593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45987.544483217593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45987.544483217593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45987.544483217593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45987.544483217593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45987.544483217593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45987.544483217593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45987.544483217593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45987.544483217593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45987.544483217593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45987.544483217593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45987.544483217593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45987.544483217593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45987.544483217593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45987.544483217593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45987.544483217593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45987.544483217593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45987.544483217593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45987.544483217593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45987.544483217593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45987.544483217593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45987.544483217593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45987.544483217593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45987.544483217593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45987.544483217593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45987.544483217593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45987.544483217593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45987.544483217593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45987.544483217593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45987.544483217593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45987.544483217593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45987.544483217593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45987.544483217593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45987.544483217593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45987.544483217593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45987.544483217593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45987.544483217593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45987.544483217593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45987.544483217593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45987.544483217593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45987.544483217593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45987.544483217593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45987.544483217593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45987.544483217593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45987.544483217593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45987.544483217593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45987.544483217593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45987.544483217593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45987.544483217593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45987.544483217593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45987.544483217593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45987.544483217593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45987.544483217593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45987.544483217593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45987.544483217593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45987.544483217593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45987.544483217593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45987.544483217593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45987.544483217593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45987.544483217593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45987.544483217593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45987.544483217593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45987.544483217593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45987.544483217593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45987.544483217593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45987.544483217593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45987.544483217593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45987.544483217593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45987.544483217593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45987.544483217593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45987.544483217593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45987.544483217593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45987.544483217593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45987.544483217593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45987.544483217593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45987.544483217593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45987.544483217593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45987.544483217593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45987.544483217593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45987.544483217593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45987.544483217593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45987.544483217593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45987.544483217593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45987.544483217593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45987.544483217593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45987.544483217593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45987.544483217593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45987.544483217593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45987.544483217593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45987.544483217593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45987.544483217593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45987.544483217593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45987.544483217593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45987.544483217593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45987.544483217593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45987.544483217593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45987.544483217593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45987.544483217593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45987.544483217593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45987.544483217593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45987.544483217593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45987.544483217593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45987.544483217593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45987.544483217593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45987.544483217593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45987.544483217593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45987.544483217593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45987.544483217593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45987.544483217593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45987.544483217593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45987.544483217593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45987.544483217593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45987.544483217593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45987.544483217593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45987.544483217593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45987.544483217593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45987.544483217593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45987.544483217593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45987.544483217593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45987.544483217593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45987.544483217593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45987.544483217593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45987.544483217593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45987.544483217593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45987.544483217593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45987.544483217593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45987.544483217593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45987.544483217593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45987.544483217593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45987.544483217593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45987.544483217593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45987.544483217593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45987.544483217593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45987.544483217593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45987.544483217593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45987.544483217593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45987.544483217593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45987.544483217593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45987.544483217593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45987.544483217593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45987.544483217593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45987.544483217593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45987.544483217593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45987.544483217593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45987.544483217593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45987.544483217593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45987.544483217593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45987.544483217593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45987.544483217593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45987.544483217593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45987.544483217593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45987.544483217593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45987.544483217593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45987.544483217593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45987.544483217593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45987.544483217593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45987.544483217593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45987.544483217593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45987.544483217593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45987.544483217593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45987.544483217593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45987.544483217593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45987.544483217593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45987.544483217593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45987.544483217593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45987.544483217593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45987.544483217593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45987.544483217593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45987.544483217593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45987.544483217593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45987.544483217593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45987.544483217593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45987.544483217593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45987.544483217593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45987.544483217593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45987.544483217593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45987.544483217593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45987.544483217593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45987.544483217593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45987.544483217593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45987.544483217593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45987.544483217593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45987.544483217593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45987.544483217593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45987.544483217593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45987.544483217593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45987.544483217593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45987.544483217593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45987.544483217593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45987.544483217593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45987.544483217593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45987.544483217593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45987.544483217593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45987.544483217593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45987.544483217593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45987.544483217593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45987.544483217593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45987.544483217593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45987.544483217593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45987.544483217593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45987.544483217593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45987.544483217593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45987.544483217593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45987.544483217593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45987.544483217593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45987.544483217593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45987.544483217593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45987.544483217593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45987.544483217593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45987.544483217593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45987.544483217593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45987.544483217593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45987.544483217593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45987.544483217593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45987.544483217593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45987.544483217593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45987.544483217593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45987.544483217593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45987.544483217593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45987.544483217593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45987.544483217593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45987.544483217593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45987.544483217593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45987.544483217593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45987.544483217593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45987.544483217593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45987.544483217593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45987.544483217593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45987.544483217593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45987.544483217593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45987.544483217593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45987.544483217593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45987.544483217593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45987.544483217593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45987.544483217593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45987.544483217593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45987.544483217593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45987.544483217593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45987.544483217593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45987.544483217593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45987.544483217593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45987.544483217593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45987.544483217593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45987.544483217593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45987.544483217593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45987.544483217593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45987.544483217593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45987.544483217593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45987.544483217593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45987.544483217593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45987.544483217593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45987.544483217593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45987.544483217593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45987.544483217593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45987.544483217593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45987.544483217593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45987.544483217593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45987.544483217593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45987.544483217593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45987.544483217593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45987.544483217593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45987.544483217593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45987.544483217593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45987.544483217593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45987.544483217593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45987.544483217593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45987.544483217593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45987.544483217593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45987.544483217593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45987.544483217593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45987.544483217593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45987.544483217593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45987.544483217593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45987.544483217593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45987.544483217593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45987.544483217593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45987.544483217593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45987.544483217593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45987.544483217593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45987.544483217593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45987.544483217593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45987.544483217593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45987.544483217593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45987.544483217593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45987.544483217593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45987.544483217593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45987.544483217593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45987.544483217593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45987.544483217593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45987.544483217593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45987.544483217593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45987.544483217593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45987.544483217593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45987.544483217593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45987.544483217593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45987.544483217593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45987.544483217593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45987.544483217593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45987.544483217593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45987.544483217593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45987.544483217593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45987.544483217593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45987.544483217593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45987.544483217593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45987.544483217593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45987.544483217593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45987.544483217593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45987.544483217593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45987.544483217593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45987.544483217593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45987.544483217593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45987.544483217593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45987.544483217593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45987.544483217593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45987.544483217593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45987.544483217593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45987.544483217593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45987.544483217593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45987.544483217593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45987.544483217593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45987.544483217593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45987.544483217593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45987.544483217593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45987.544483217593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45987.544483217593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45987.544483217593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45987.544483217593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45987.544483217593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45987.544483217593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45987.544483217593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45987.544483217593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45987.544483217593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45987.544483217593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45987.544483217593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45987.544483217593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45987.544483217593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45987.544483217593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45987.544483217593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45987.544483217593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45987.544483217593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45987.544483217593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45987.544483217593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45987.544483217593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45987.544483217593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45987.544483217593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45987.544483217593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45987.544483217593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45987.544483217593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45987.544483217593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45987.544483217593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45987.544483217593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45987.544483217593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284.06376562499645</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3</v>
      </c>
      <c r="D3" s="88" t="s">
        <v>35148</v>
      </c>
      <c r="E3" s="91" t="s">
        <v>39021</v>
      </c>
      <c r="F3" s="92">
        <v>45987.481192129628</v>
      </c>
      <c r="G3" s="93">
        <f t="shared" ref="G3:G37" ca="1" si="0">IFERROR(NOW()-F3,"")</f>
        <v>6.3291087964898907E-2</v>
      </c>
      <c r="H3" s="92">
        <v>45987.471365740741</v>
      </c>
      <c r="I3" s="110" t="str">
        <f>IFERROR(VLOOKUP(D3,DB!A:F,6,0),"")</f>
        <v>Generator-SG</v>
      </c>
      <c r="J3" s="110" t="str">
        <f>IFERROR(VLOOKUP(D3,DB!A:G,7,0),"")</f>
        <v>Dead</v>
      </c>
      <c r="K3" s="94" t="s">
        <v>39119</v>
      </c>
      <c r="L3" s="88" t="str">
        <f>IFERROR(VLOOKUP(D3,DB!A:I,9,0),"")</f>
        <v>Latis</v>
      </c>
    </row>
    <row r="4" spans="1:16" ht="15" customHeight="1">
      <c r="A4" s="110"/>
      <c r="B4" s="110" t="str">
        <f>IFERROR(VLOOKUP(D5,DB!A:K,11,0),"")</f>
        <v/>
      </c>
      <c r="C4" s="90"/>
      <c r="D4" s="149"/>
      <c r="E4" s="91"/>
      <c r="F4" s="92"/>
      <c r="G4" s="93">
        <f t="shared" ca="1" si="0"/>
        <v>45987.544483217593</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45987.544483217593</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45987.544483217593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45987.544483217593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45987.544483217593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45987.544483217593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45987.544483217593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45987.544483217593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45987.544483217593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45987.544483217593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45987.544483217593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45987.544483217593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45987.544483217593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45987.544483217593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45987.544483217593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45987.544483217593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45987.544483217593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45987.544483217593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45987.544483217593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45987.544483217593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45987.544483217593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45987.544483217593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45987.544483217593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45987.544483217593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45987.544483217593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45987.544483217593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45987.544483217593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45987.544483217593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45987.544483217593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45987.544483217593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45987.544483217593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45987.544483217593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45987.544483217593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45987.544483217593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45987.544483217593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45987.544483217593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45987.544483217593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45987.544483217593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45987.544483217593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45987.544483217593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45987.544483217593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45987.544483217593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45987.544483217593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45987.544483217593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45987.544483217593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45987.544483217593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45987.544483217593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45987.544483217593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45987.544483217593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45987.544483217593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45987.544483217593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45987.544483217593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45987.544483217593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45987.544483217593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45987.544483217593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45987.544483217593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45987.544483217593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45987.544483217593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45987.544483217593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45987.544483217593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45987.544483217593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45987.544483217593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45987.544483217593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45987.544483217593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45987.544483217593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45987.544483217593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45987.544483217593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45987.544483217593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45987.544483217593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45987.544483217593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45987.544483217593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45987.544483217593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45987.544483217593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45987.544483217593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45987.544483217593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45987.544483217593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45987.544483217593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45987.544483217593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45987.544483217593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45987.544483217593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45987.544483217593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45987.544483217593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45987.544483217593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45987.544483217593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45987.544483217593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45987.544483217593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45987.544483217593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45987.544483217593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45987.544483217593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45987.544483217593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45987.544483217593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45987.544483217593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45987.544483217593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45987.544483217593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45987.544483217593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45987.544483217593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45987.544483217593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45987.544483217593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45987.544483217593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45987.544483217593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45987.544483217593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45987.544483217593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45987.544483217593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45987.544483217593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45987.544483217593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45987.544483217593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45987.544483217593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45987.544483217593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45987.544483217593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45987.544483217593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45987.544483217593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45987.544483217593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45987.544483217593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45987.544483217593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45987.544483217593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45987.544483217593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45987.544483217593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45987.544483217593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45987.544483217593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45987.544483217593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45987.544483217593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45987.544483217593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45987.544483217593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45987.544483217593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45987.544483217593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45987.544483217593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45987.544483217593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45987.544483217593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45987.544483217593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45987.544483217593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45987.544483217593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45987.544483217593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45987.544483217593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45987.544483217593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45987.544483217593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45987.544483217593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45987.544483217593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45987.544483217593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45987.544483217593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45987.544483217593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45987.544483217593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45987.544483217593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45987.544483217593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45987.544483217593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45987.544483217593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45987.544483217593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45987.544483217593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45987.544483217593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45987.544483217593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45987.544483217593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45987.544483217593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45987.544483217593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45987.544483217593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45987.544483217593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45987.544483217593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45987.544483217593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45987.544483217593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45987.544483217593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45987.544483217593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45987.544483217593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45987.544483217593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45987.544483217593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45987.544483217593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45987.544483217593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45987.544483217593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45987.544483217593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45987.544483217593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45987.544483217593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45987.544483217593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45987.544483217593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45987.544483217593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45987.544483217593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45987.544483217593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45987.544483217593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45987.544483217593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45987.544483217593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45987.544483217593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45987.544483217593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45987.544483217593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45987.544483217593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45987.544483217593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45987.544483217593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45987.544483217593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45987.544483217593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45987.544483217593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45987.544483217593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45987.544483217593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45987.544483217593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45987.544483217593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45987.544483217593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45987.544483217593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45987.544483217593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45987.544483217593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45987.544483217593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45987.544483217593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45987.544483217593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45987.544483217593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45987.544483217593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45987.544483217593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45987.544483217593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45987.544483217593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45987.544483217593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45987.544483217593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45987.544483217593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45987.544483217593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45987.544483217593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45987.544483217593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45987.544483217593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45987.544483217593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45987.544483217593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45987.544483217593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45987.544483217593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45987.544483217593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45987.544483217593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45987.544483217593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45987.544483217593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45987.544483217593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45987.544483217593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45987.544483217593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45987.544483217593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45987.544483217593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45987.544483217593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45987.544483217593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45987.544483217593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45987.544483217593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45987.544483217593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45987.544483217593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45987.544483217593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45987.544483217593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45987.544483217593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45987.544483217593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45987.544483217593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45987.544483217593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45987.544483217593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45987.544483217593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45987.544483217593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45987.544483217593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45987.544483217593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45987.544483217593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45987.544483217593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45987.544483217593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45987.544483217593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45987.544483217593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45987.544483217593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45987.544483217593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45987.544483217593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45987.544483217593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45987.544483217593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45987.544483217593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45987.544483217593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45987.544483217593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45987.544483217593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45987.544483217593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45987.544483217593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45987.544483217593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45987.544483217593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45987.544483217593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45987.544483217593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45987.544483217593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45987.544483217593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45987.544483217593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45987.544483217593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45987.544483217593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45987.544483217593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45987.544483217593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45987.544483217593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45987.544483217593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45987.544483217593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45987.544483217593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45987.544483217593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45987.544483217593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45987.544483217593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45987.544483217593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45987.544483217593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45987.544483217593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45987.544483217593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45987.544483217593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45987.544483217593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45987.544483217593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45987.544483217593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45987.544483217593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45987.544483217593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45987.544483217593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45987.544483217593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45987.544483217593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45987.544483217593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45987.544483217593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45987.544483217593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45987.544483217593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45987.544483217593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45987.544483217593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45987.544483217593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45987.544483217593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45987.544483217593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45987.544483217593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45987.544483217593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45987.544483217593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45987.544483217593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45987.544483217593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45987.544483217593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45987.544483217593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45987.544483217593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45987.544483217593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45987.544483217593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45987.544483217593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45987.544483217593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45987.544483217593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45987.544483217593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45987.544483217593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45987.544483217593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45987.544483217593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45987.544483217593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45987.544483217593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45987.544483217593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45987.544483217593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45987.544483217593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45987.544483217593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45987.544483217593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45987.544483217593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45987.544483217593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45987.544483217593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45987.544483217593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45987.544483217593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45987.544483217593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45987.544483217593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45987.544483217593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45987.544483217593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45987.544483217593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45987.544483217593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45987.544483217593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45987.544483217593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45987.544483217593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45987.544483217593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45987.544483217593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45987.544483217593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45987.544483217593</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A9" sqref="A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95.712423032404331</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61.355605902776006</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38.883372106480238</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6.1711846064790734</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45987.544483217593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45987.544483217593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45987.544483217593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45987.544483217593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45987.544483217593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45987.544483217593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45987.544483217593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45987.544483217593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45987.544483217593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45987.544483217593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45987.544483217593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45987.544483217593</v>
      </c>
      <c r="H17" s="38"/>
      <c r="I17" s="37" t="str">
        <f>IFERROR(VLOOKUP(D17,DB!A:F,6,0),"")</f>
        <v/>
      </c>
      <c r="J17" s="37" t="str">
        <f>IFERROR(VLOOKUP(D17,DB!A:G,7,0),"")</f>
        <v/>
      </c>
      <c r="K17" s="37"/>
      <c r="L17" s="37" t="str">
        <f>IFERROR(VLOOKUP(D17,DB!A:I,9,0),"")</f>
        <v/>
      </c>
    </row>
    <row r="18" spans="1:12" s="39" customFormat="1">
      <c r="A18" s="37"/>
      <c r="B18" s="37" t="str">
        <f>IFERROR(VLOOKUP(D18,DB!A:K,11,0),"")</f>
        <v>R5</v>
      </c>
      <c r="C18" s="37"/>
      <c r="D18" s="37" t="s">
        <v>39128</v>
      </c>
      <c r="E18" s="37"/>
      <c r="F18" s="38"/>
      <c r="G18" s="108">
        <f ca="1">IFERROR(NOW()-F18,"")</f>
        <v>45987.544483217593</v>
      </c>
      <c r="H18" s="38"/>
      <c r="I18" s="37" t="str">
        <f>IFERROR(VLOOKUP(D18,DB!A:F,6,0),"")</f>
        <v>SCECO</v>
      </c>
      <c r="J18" s="37" t="str">
        <f>IFERROR(VLOOKUP(D18,DB!A:G,7,0),"")</f>
        <v>In progress</v>
      </c>
      <c r="K18" s="37"/>
      <c r="L18" s="37" t="str">
        <f>IFERROR(VLOOKUP(D18,DB!A:I,9,0),"")</f>
        <v>Latis</v>
      </c>
    </row>
    <row r="19" spans="1:12" s="39" customFormat="1">
      <c r="A19" s="37"/>
      <c r="B19" s="37" t="str">
        <f>IFERROR(VLOOKUP(D19,DB!A:K,11,0),"")</f>
        <v/>
      </c>
      <c r="C19" s="37"/>
      <c r="D19" s="37"/>
      <c r="E19" s="37"/>
      <c r="F19" s="38"/>
      <c r="G19" s="108">
        <f ca="1">IFERROR(NOW()-F19,"")</f>
        <v>45987.544483217593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45987.544483217593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45987.544483217593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45987.544483217593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45987.544483217593</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K12" sqref="K1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45987.544483217593</v>
      </c>
      <c r="H2"/>
      <c r="I2"/>
      <c r="J2" s="147" t="str">
        <f>IFERROR(VLOOKUP(D2,DB!A:G,7,0),"")</f>
        <v/>
      </c>
      <c r="K2" s="127"/>
      <c r="L2" s="148" t="str">
        <f>IFERROR(VLOOKUP(D2,DB!A:I,9,0),"")</f>
        <v/>
      </c>
    </row>
    <row r="3" spans="1:16382" ht="31.5" customHeight="1">
      <c r="A3"/>
      <c r="B3"/>
      <c r="C3" s="125"/>
      <c r="D3" s="122"/>
      <c r="E3" s="106"/>
      <c r="F3"/>
      <c r="G3" s="72">
        <f ca="1">IFERROR(NOW()-F3,"-")</f>
        <v>45987.544483217593</v>
      </c>
      <c r="H3"/>
      <c r="I3" s="124" t="str">
        <f>IFERROR(VLOOKUP(D3,DB!A:F,6,0),"")</f>
        <v/>
      </c>
      <c r="J3" s="147" t="str">
        <f>IFERROR(VLOOKUP(D3,DB!A:G,7,0),"")</f>
        <v/>
      </c>
      <c r="K3" s="127"/>
      <c r="L3" s="148" t="str">
        <f>IFERROR(VLOOKUP(D3,DB!A:I,9,0),"")</f>
        <v/>
      </c>
    </row>
    <row r="4" spans="1:16382" ht="31.5" customHeight="1">
      <c r="A4"/>
      <c r="B4"/>
      <c r="C4" s="125"/>
      <c r="D4" s="122"/>
      <c r="E4" s="106"/>
      <c r="F4"/>
      <c r="G4" s="72">
        <f ca="1">IFERROR(NOW()-F4,"-")</f>
        <v>45987.544483217593</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45987.544483217593</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45987.544483217593</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45987.544483217593</v>
      </c>
      <c r="H7"/>
      <c r="I7" s="124" t="str">
        <f>IFERROR(VLOOKUP(D7,DB!A:F,6,0),"")</f>
        <v/>
      </c>
      <c r="J7" s="147" t="str">
        <f>IFERROR(VLOOKUP(D7,DB!A:G,7,0),"")</f>
        <v/>
      </c>
      <c r="K7" s="127"/>
      <c r="L7" s="148" t="str">
        <f>IFERROR(VLOOKUP(D7,DB!A:I,9,0),"")</f>
        <v/>
      </c>
    </row>
    <row r="8" spans="1:16382" ht="31.5" customHeight="1">
      <c r="A8" s="123"/>
      <c r="B8" s="124" t="str">
        <f>IFERROR(VLOOKUP(D8,DB!A:K,11,0),"")</f>
        <v/>
      </c>
      <c r="C8" s="125"/>
      <c r="D8" s="124"/>
      <c r="E8" s="106"/>
      <c r="F8" s="126"/>
      <c r="G8" s="72">
        <f ca="1">IFERROR(NOW()-F8,"-")</f>
        <v>45987.544483217593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45987.544483217593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45987.544483217593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45987.544483217593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45987.544483217593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45987.544483217593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45987.544483217593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45987.544483217593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45987.544483217593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45987.544483217593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45987.544483217593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45987.544483217593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45987.544483217593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45987.544483217593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45987.544483217593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45987.544483217593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45987.544483217593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45987.544483217593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45987.544483217593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45987.544483217593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45987.544483217593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45987.544483217593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45987.544483217593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45987.544483217593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45987.544483217593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45987.544483217593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45987.544483217593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45987.544483217593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45987.544483217593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45987.544483217593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45987.544483217593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45987.544483217593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45987.544483217593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45987.544483217593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45987.544483217593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45987.544483217593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2025-11-26T10:04:32Z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