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698" documentId="120_S{2AC9BD13-BADA-5192-A53E-5A8FF88502F6}" xr6:coauthVersionLast="47" xr6:coauthVersionMax="47" xr10:uidLastSave="{597E20D4-2F0A-4DD3-B450-A250164708D8}"/>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78" i="2" l="1"/>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G2" i="4"/>
  <c r="B4" i="2"/>
  <c r="G4" i="2"/>
  <c r="I4" i="2"/>
  <c r="J4" i="2"/>
  <c r="L4" i="2"/>
  <c r="B5" i="2"/>
  <c r="G5" i="2"/>
  <c r="I5" i="2"/>
  <c r="J5" i="2"/>
  <c r="L5" i="2"/>
  <c r="B6" i="2"/>
  <c r="G6" i="2"/>
  <c r="I6" i="2"/>
  <c r="J6" i="2"/>
  <c r="L6" i="2"/>
  <c r="B7" i="2"/>
  <c r="G7" i="2"/>
  <c r="I7" i="2"/>
  <c r="J7" i="2"/>
  <c r="L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alcChain>
</file>

<file path=xl/sharedStrings.xml><?xml version="1.0" encoding="utf-8"?>
<sst xmlns="http://schemas.openxmlformats.org/spreadsheetml/2006/main" count="181503" uniqueCount="39128">
  <si>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</si>
  <si>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</si>
  <si>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</si>
  <si>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</si>
  <si>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</si>
  <si>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</si>
  <si>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</si>
  <si>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</si>
  <si>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</si>
  <si>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</si>
  <si>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</si>
  <si>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</si>
  <si>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</si>
  <si>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</si>
  <si>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</si>
  <si>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</si>
  <si>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</si>
  <si>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</si>
  <si>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</si>
  <si>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</si>
  <si>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</si>
  <si>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</si>
  <si>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</si>
  <si>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</si>
  <si>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</si>
  <si>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</si>
  <si>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</si>
  <si>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</si>
  <si>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</si>
  <si>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</si>
  <si>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</si>
  <si>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</si>
  <si>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</si>
  <si>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</si>
  <si>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</si>
  <si>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</si>
  <si>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</si>
  <si>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</si>
  <si>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</si>
  <si>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</si>
  <si>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</si>
  <si>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</si>
  <si>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</si>
  <si>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</si>
  <si>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</si>
  <si>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</si>
  <si>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</si>
  <si>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</si>
  <si>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</si>
  <si>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</si>
  <si>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</si>
  <si>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</si>
  <si>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</si>
  <si>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</si>
  <si>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</si>
  <si>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</si>
  <si>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</si>
  <si>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</si>
  <si>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</si>
  <si>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</si>
  <si>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</si>
  <si>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</si>
  <si>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</si>
  <si>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</si>
  <si>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</si>
  <si>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</si>
  <si>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</si>
  <si>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</si>
  <si>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</si>
  <si>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</si>
  <si>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</si>
  <si>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</si>
  <si>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</si>
  <si>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</si>
  <si>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</si>
  <si>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</si>
  <si>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</si>
  <si>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</si>
  <si>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</si>
  <si>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</si>
  <si>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</si>
  <si>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</si>
  <si>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</si>
  <si>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</si>
  <si>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</si>
  <si>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</si>
  <si>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</si>
  <si>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</si>
  <si>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</si>
  <si>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</si>
  <si>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</si>
  <si>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</si>
  <si>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</si>
  <si>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</si>
  <si>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</si>
  <si>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</si>
  <si>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</si>
  <si>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</si>
  <si>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</si>
  <si>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</si>
  <si>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</si>
  <si>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</si>
  <si>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</si>
  <si>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</si>
  <si>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</si>
  <si>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</si>
  <si>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</si>
  <si>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</si>
  <si>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</si>
  <si>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</si>
  <si>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</si>
  <si>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</si>
  <si>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</si>
  <si>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</si>
  <si>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</si>
  <si>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</si>
  <si>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</si>
  <si>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</si>
  <si>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</si>
  <si>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</si>
  <si>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</si>
  <si>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</si>
  <si>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</si>
  <si>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</si>
  <si>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</si>
  <si>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</si>
  <si>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</si>
  <si>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</si>
  <si>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</si>
  <si>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</si>
  <si>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</si>
  <si>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</si>
  <si>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</si>
  <si>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</si>
  <si>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</si>
  <si>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</si>
  <si>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</si>
  <si>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</si>
  <si>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</si>
  <si>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</si>
  <si>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</si>
  <si>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</si>
  <si>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</si>
  <si>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</si>
  <si>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</si>
  <si>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</si>
  <si>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</si>
  <si>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</si>
  <si>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</si>
  <si>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</si>
  <si>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</si>
  <si>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</si>
  <si>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</si>
  <si>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</si>
  <si>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</si>
  <si>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</si>
  <si>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</si>
  <si>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</si>
  <si>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</si>
  <si>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</si>
  <si>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</si>
  <si>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</si>
  <si>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</si>
  <si>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</si>
  <si>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</si>
  <si>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</si>
  <si>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</si>
  <si>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</si>
  <si>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</si>
  <si>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</si>
  <si>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</si>
  <si>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</si>
  <si>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</si>
  <si>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</si>
  <si>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</si>
  <si>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</si>
  <si>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</si>
  <si>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</si>
  <si>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</si>
  <si>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</si>
  <si>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</si>
  <si>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</si>
  <si>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</si>
  <si>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</si>
  <si>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</si>
  <si>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</si>
  <si>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</si>
  <si>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</si>
  <si>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</si>
  <si>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</si>
  <si>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</si>
  <si>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</si>
  <si>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</si>
  <si>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</si>
  <si>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</si>
  <si>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</si>
  <si>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</si>
  <si>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</si>
  <si>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</si>
  <si>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</si>
  <si>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</si>
  <si>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</si>
  <si>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</si>
  <si>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</si>
  <si>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</si>
  <si>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</si>
  <si>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</si>
  <si>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</si>
  <si>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</si>
  <si>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</si>
  <si>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</si>
  <si>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</si>
  <si>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</si>
  <si>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</si>
  <si>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</si>
  <si>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</si>
  <si>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</si>
  <si>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</si>
  <si>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</si>
  <si>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</si>
  <si>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</si>
  <si>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</si>
  <si>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</si>
  <si>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</si>
  <si>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</si>
  <si>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</si>
  <si>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</si>
  <si>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</si>
  <si>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</si>
  <si>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</si>
  <si>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</si>
  <si>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</si>
  <si>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</si>
  <si>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</si>
  <si>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</si>
  <si>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</si>
  <si>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</si>
  <si>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</si>
  <si>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</si>
  <si>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</si>
  <si>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</si>
  <si>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</si>
  <si>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</si>
  <si>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</si>
  <si>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</si>
  <si>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</si>
  <si>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</si>
  <si>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</si>
  <si>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</si>
  <si>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</si>
  <si>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</si>
  <si>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</si>
  <si>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</si>
  <si>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</si>
  <si>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</si>
  <si>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</si>
  <si>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</si>
  <si>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</si>
  <si>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</si>
  <si>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</si>
  <si>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</si>
  <si>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</si>
  <si>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</si>
  <si>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</si>
  <si>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</si>
  <si>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</si>
  <si>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</si>
  <si>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</si>
  <si>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</si>
  <si>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</si>
  <si>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</si>
  <si>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</si>
  <si>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</si>
  <si>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</si>
  <si>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</si>
  <si>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</si>
  <si>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</si>
  <si>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</si>
  <si>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</si>
  <si>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</si>
  <si>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</si>
  <si>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</si>
  <si>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</si>
  <si>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</si>
  <si>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</si>
  <si>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</si>
  <si>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</si>
  <si>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</si>
  <si>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</si>
  <si>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</si>
  <si>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</si>
  <si>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</si>
  <si>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</si>
  <si>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</si>
  <si>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</si>
  <si>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</si>
  <si>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</si>
  <si>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</si>
  <si>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</si>
  <si>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</si>
  <si>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</si>
  <si>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</si>
  <si>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</si>
  <si>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</si>
  <si>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</si>
  <si>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</si>
  <si>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</si>
  <si>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</si>
  <si>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</si>
  <si>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</si>
  <si>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</si>
  <si>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</si>
  <si>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</si>
  <si>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</si>
  <si>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</si>
  <si>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</si>
  <si>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</si>
  <si>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</si>
  <si>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</si>
  <si>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</si>
  <si>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</si>
  <si>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</si>
  <si>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</si>
  <si>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</si>
  <si>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</si>
  <si>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</si>
  <si>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</si>
  <si>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</si>
  <si>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</si>
  <si>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</si>
  <si>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</si>
  <si>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</si>
  <si>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</si>
  <si>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</si>
  <si>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</si>
  <si>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</si>
  <si>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</si>
  <si>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</si>
  <si>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</si>
  <si>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</si>
  <si>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</si>
  <si>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</si>
  <si>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</si>
  <si>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</si>
  <si>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</si>
  <si>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</si>
  <si>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</si>
  <si>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</si>
  <si>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</si>
  <si>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</si>
  <si>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</si>
  <si>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</si>
  <si>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</si>
  <si>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</si>
  <si>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</si>
  <si>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</si>
  <si>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</si>
  <si>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</si>
  <si>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</si>
  <si>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</si>
  <si>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</si>
  <si>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</si>
  <si>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</si>
  <si>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</si>
  <si>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</si>
  <si>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</si>
  <si>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</si>
  <si>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</si>
  <si>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</si>
  <si>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</si>
  <si>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</si>
  <si>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</si>
  <si>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</si>
  <si>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</si>
  <si>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</si>
  <si>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</si>
  <si>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</si>
  <si>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</si>
  <si>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</si>
  <si>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</si>
  <si>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</si>
  <si>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</si>
  <si>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</si>
  <si>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</si>
  <si>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</si>
  <si>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</si>
  <si>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</si>
  <si>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</si>
  <si>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</si>
  <si>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</si>
  <si>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</si>
  <si>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</si>
  <si>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</si>
  <si>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</si>
  <si>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</si>
  <si>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</si>
  <si>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</si>
  <si>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</si>
  <si>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</si>
  <si>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</si>
  <si>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</si>
  <si>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</si>
  <si>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</si>
  <si>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</si>
  <si>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</si>
  <si>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</si>
  <si>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</si>
  <si>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</si>
  <si>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</si>
  <si>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</si>
  <si>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</si>
  <si>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</si>
  <si>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</si>
  <si>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</si>
  <si>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</si>
  <si>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</si>
  <si>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</si>
  <si>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</si>
  <si>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</si>
  <si>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</si>
  <si>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</si>
  <si>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</si>
  <si>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</si>
  <si>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</si>
  <si>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</si>
  <si>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</si>
  <si>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</si>
  <si>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</si>
  <si>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</si>
  <si>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</si>
  <si>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</si>
  <si>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</si>
  <si>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</si>
  <si>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</si>
  <si>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</si>
  <si>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</si>
  <si>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</si>
  <si>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</si>
  <si>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</si>
  <si>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</si>
  <si>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</si>
  <si>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</si>
  <si>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</si>
  <si>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</si>
  <si>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</si>
  <si>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</si>
  <si>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</si>
  <si>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</si>
  <si>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</si>
  <si>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</si>
  <si>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</si>
  <si>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</si>
  <si>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</si>
  <si>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</si>
  <si>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</si>
  <si>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</si>
  <si>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</si>
  <si>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</si>
  <si>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</si>
  <si>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</si>
  <si>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</si>
  <si>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</si>
  <si>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</si>
  <si>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</si>
  <si>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</si>
  <si>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</si>
  <si>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</si>
  <si>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</si>
  <si>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</si>
  <si>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</si>
  <si>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</si>
  <si>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</si>
  <si>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</si>
  <si>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</si>
  <si>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</si>
  <si>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</si>
  <si>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</si>
  <si>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</si>
  <si>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</si>
  <si>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</si>
  <si>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</si>
  <si>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</si>
  <si>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</si>
  <si>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</si>
  <si>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</si>
  <si>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</si>
  <si>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</si>
  <si>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</si>
  <si>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</si>
  <si>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</si>
  <si>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</si>
  <si>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</si>
  <si>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</si>
  <si>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</si>
  <si>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</si>
  <si>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</si>
  <si>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</si>
  <si>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</si>
  <si>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</si>
  <si>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</si>
  <si>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</si>
  <si>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</si>
  <si>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</si>
  <si>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</si>
  <si>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</si>
  <si>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</si>
  <si>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</si>
  <si>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</si>
  <si>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</si>
  <si>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</si>
  <si>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</si>
  <si>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</si>
  <si>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</si>
  <si>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</si>
  <si>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</si>
  <si>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</si>
  <si>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</si>
  <si>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</si>
  <si>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</si>
  <si>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</si>
  <si>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</si>
  <si>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</si>
  <si>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</si>
  <si>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</si>
  <si>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</si>
  <si>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</si>
  <si>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</si>
  <si>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</si>
  <si>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</si>
  <si>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</si>
  <si>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</si>
  <si>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</si>
  <si>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</si>
  <si>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</si>
  <si>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</si>
  <si>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</si>
  <si>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</si>
  <si>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</si>
  <si>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</si>
  <si>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</si>
  <si>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</si>
  <si>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</si>
  <si>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</si>
  <si>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</si>
  <si>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</si>
  <si>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</si>
  <si>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</si>
  <si>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</si>
  <si>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</si>
  <si>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</si>
  <si>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</si>
  <si>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</si>
  <si>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</si>
  <si>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</si>
  <si>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</si>
  <si>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</si>
  <si>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</si>
  <si>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</si>
  <si>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</si>
  <si>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</si>
  <si>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</si>
  <si>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</si>
  <si>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</si>
  <si>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</si>
  <si>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</si>
  <si>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</si>
  <si>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</si>
  <si>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</si>
  <si>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</si>
  <si>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</si>
  <si>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</si>
  <si>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</si>
  <si>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</si>
  <si>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</si>
  <si>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</si>
  <si>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</si>
  <si>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</si>
  <si>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</si>
  <si>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</si>
  <si>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</si>
  <si>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</si>
  <si>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</si>
  <si>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</si>
  <si>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</si>
  <si>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</si>
  <si>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</si>
  <si>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</si>
  <si>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</si>
  <si>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</si>
  <si>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</si>
  <si>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</si>
  <si>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</si>
  <si>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</si>
  <si>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</si>
  <si>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</si>
  <si>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</si>
  <si>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</si>
  <si>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</si>
  <si>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</si>
  <si>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</si>
  <si>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</si>
  <si>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</si>
  <si>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</si>
  <si>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</si>
  <si>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</si>
  <si>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</si>
  <si>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</si>
  <si>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</si>
  <si>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</si>
  <si>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</si>
  <si>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</si>
  <si>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</si>
  <si>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</si>
  <si>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</si>
  <si>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</si>
  <si>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</si>
  <si>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</si>
  <si>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</si>
  <si>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</si>
  <si>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</si>
  <si>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</si>
  <si>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</si>
  <si>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</si>
  <si>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</si>
  <si>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</si>
  <si>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</si>
  <si>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</si>
  <si>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</si>
  <si>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</si>
  <si>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</si>
  <si>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</si>
  <si>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</si>
  <si>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</si>
  <si>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</si>
  <si>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</si>
  <si>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</si>
  <si>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</si>
  <si>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</si>
  <si>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</si>
  <si>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</si>
  <si>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</si>
  <si>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</si>
  <si>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</si>
  <si>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</si>
  <si>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</si>
  <si>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</si>
  <si>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</si>
  <si>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</si>
  <si>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</si>
  <si>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</si>
  <si>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</si>
  <si>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</si>
  <si>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</si>
  <si>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</si>
  <si>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</si>
  <si>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</si>
  <si>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</si>
  <si>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</si>
  <si>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</si>
  <si>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</si>
  <si>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</si>
  <si>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</si>
  <si>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</si>
  <si>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</si>
  <si>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</si>
  <si>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</si>
  <si>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</si>
  <si>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</si>
  <si>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</si>
  <si>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</si>
  <si>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</si>
  <si>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</si>
  <si>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</si>
  <si>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</si>
  <si>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</si>
  <si>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</si>
  <si>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</si>
  <si>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</si>
  <si>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</si>
  <si>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</si>
  <si>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</si>
  <si>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</si>
  <si>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</si>
  <si>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</si>
  <si>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</si>
  <si>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</si>
  <si>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</si>
  <si>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</si>
  <si>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</si>
  <si>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</si>
  <si>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</si>
  <si>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</si>
  <si>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</si>
  <si>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</si>
  <si>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</si>
  <si>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</si>
  <si>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</si>
  <si>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</si>
  <si>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</si>
  <si>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</si>
  <si>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</si>
  <si>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</si>
  <si>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</si>
  <si>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</si>
  <si>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</si>
  <si>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</si>
  <si>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</si>
  <si>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</si>
  <si>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</si>
  <si>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</si>
  <si>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</si>
  <si>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</si>
  <si>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</si>
  <si>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</si>
  <si>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</si>
  <si>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</si>
  <si>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</si>
  <si>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</si>
  <si>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</si>
  <si>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</si>
  <si>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</si>
  <si>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</si>
  <si>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</si>
  <si>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</si>
  <si>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</si>
  <si>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</si>
  <si>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</si>
  <si>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</si>
  <si>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</si>
  <si>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</si>
  <si>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</si>
  <si>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</si>
  <si>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</si>
  <si>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</si>
  <si>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</si>
  <si>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</si>
  <si>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</si>
  <si>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</si>
  <si>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</si>
  <si>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</si>
  <si>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</si>
  <si>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</si>
  <si>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</si>
  <si>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</si>
  <si>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</si>
  <si>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</si>
  <si>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</si>
  <si>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</si>
  <si>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</si>
  <si>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</si>
  <si>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</si>
  <si>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</si>
  <si>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</si>
  <si>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</si>
  <si>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</si>
  <si>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</si>
  <si>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</si>
  <si>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</si>
  <si>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</si>
  <si>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</si>
  <si>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</si>
  <si>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</si>
  <si>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</si>
  <si>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</si>
  <si>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</si>
  <si>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</si>
  <si>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</si>
  <si>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</si>
  <si>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</si>
  <si>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</si>
  <si>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</si>
  <si>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</si>
  <si>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</si>
  <si>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</si>
  <si>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</si>
  <si>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</si>
  <si>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</si>
  <si>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</si>
  <si>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</si>
  <si>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</si>
  <si>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</si>
  <si>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</si>
  <si>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</si>
  <si>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</si>
  <si>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</si>
  <si>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</si>
  <si>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</si>
  <si>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</si>
  <si>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</si>
  <si>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</si>
  <si>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</si>
  <si>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</si>
  <si>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</si>
  <si>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</si>
  <si>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</si>
  <si>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</si>
  <si>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</si>
  <si>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</si>
  <si>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</si>
  <si>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</si>
  <si>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</si>
  <si>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</si>
  <si>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</si>
  <si>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</si>
  <si>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</si>
  <si>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</si>
  <si>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</si>
  <si>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</si>
  <si>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</si>
  <si>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</si>
  <si>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</si>
  <si>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</si>
  <si>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</si>
  <si>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</si>
  <si>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</si>
  <si>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</si>
  <si>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</si>
  <si>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</si>
  <si>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</si>
  <si>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</si>
  <si>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</si>
  <si>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</si>
  <si>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</si>
  <si>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</si>
  <si>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</si>
  <si>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</si>
  <si>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</si>
  <si>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</si>
  <si>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</si>
  <si>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</si>
  <si>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</si>
  <si>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</si>
  <si>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</si>
  <si>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</si>
  <si>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</si>
  <si>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</si>
  <si>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</si>
  <si>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</si>
  <si>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</si>
  <si>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</si>
  <si>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</si>
  <si>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</si>
  <si>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</si>
  <si>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</si>
  <si>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</si>
  <si>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</si>
  <si>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</si>
  <si>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</si>
  <si>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</si>
  <si>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</si>
  <si>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</si>
  <si>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</si>
  <si>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</si>
  <si>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</si>
  <si>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</si>
  <si>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</si>
  <si>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</si>
  <si>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</si>
  <si>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</si>
  <si>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</si>
  <si>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</si>
  <si>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</si>
  <si>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</si>
  <si>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</si>
  <si>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</si>
  <si>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</si>
  <si>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</si>
  <si>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</si>
  <si>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</si>
  <si>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</si>
  <si>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</si>
  <si>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</si>
  <si>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</si>
  <si>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</si>
  <si>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</si>
  <si>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</si>
  <si>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</si>
  <si>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</si>
  <si>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</si>
  <si>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</si>
  <si>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</si>
  <si>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</si>
  <si>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</si>
  <si>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</si>
  <si>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</si>
  <si>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</si>
  <si>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</si>
  <si>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</si>
  <si>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</si>
  <si>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</si>
  <si>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</si>
  <si>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</si>
  <si>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</si>
  <si>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</si>
  <si>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</si>
  <si>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</si>
  <si>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</si>
  <si>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</si>
  <si>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</si>
  <si>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</si>
  <si>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</si>
  <si>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</si>
  <si>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</si>
  <si>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</si>
  <si>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</si>
  <si>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</si>
  <si>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</si>
  <si>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</si>
  <si>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</si>
  <si>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</si>
  <si>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</si>
  <si>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</si>
  <si>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</si>
  <si>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</si>
  <si>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</si>
  <si>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</si>
  <si>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</si>
  <si>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</si>
  <si>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</si>
  <si>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</si>
  <si>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</si>
  <si>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</si>
  <si>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</si>
  <si>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</si>
  <si>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</si>
  <si>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</si>
  <si>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</si>
  <si>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</si>
  <si>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</si>
  <si>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</si>
  <si>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</si>
  <si>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</si>
  <si>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</si>
  <si>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</si>
  <si>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</si>
  <si>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</si>
  <si>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</si>
  <si>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</si>
  <si>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</si>
  <si>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</si>
  <si>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</si>
  <si>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</si>
  <si>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</si>
  <si>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</si>
  <si>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</si>
  <si>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</si>
  <si>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</si>
  <si>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</si>
  <si>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</si>
  <si>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</si>
  <si>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</si>
  <si>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</si>
  <si>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</si>
  <si>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</si>
  <si>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</si>
  <si>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</si>
  <si>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</si>
  <si>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</si>
  <si>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</si>
  <si>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</si>
  <si>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</si>
  <si>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</si>
  <si>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</si>
  <si>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</si>
  <si>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</si>
  <si>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</si>
  <si>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</si>
  <si>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</si>
  <si>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</si>
  <si>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</si>
  <si>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</si>
  <si>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</si>
  <si>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</si>
  <si>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</si>
  <si>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</si>
  <si>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</si>
  <si>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</si>
  <si>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</si>
  <si>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</si>
  <si>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</si>
  <si>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</si>
  <si>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</si>
  <si>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</si>
  <si>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</si>
  <si>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</si>
  <si>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</si>
  <si>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</si>
  <si>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</si>
  <si>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</si>
  <si>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</si>
  <si>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</si>
  <si>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</si>
  <si>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</si>
  <si>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</si>
  <si>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</si>
  <si>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</si>
  <si>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</si>
  <si>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</si>
  <si>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</si>
  <si>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</si>
  <si>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</si>
  <si>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</si>
  <si>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</si>
  <si>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</si>
  <si>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</si>
  <si>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</si>
  <si>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</si>
  <si>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</si>
  <si>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</si>
  <si>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</si>
  <si>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</si>
  <si>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</si>
  <si>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</si>
  <si>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</si>
  <si>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</si>
  <si>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</si>
  <si>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</si>
  <si>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</si>
  <si>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</si>
  <si>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</si>
  <si>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</si>
  <si>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</si>
  <si>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</si>
  <si>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</si>
  <si>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</si>
  <si>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</si>
  <si>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</si>
  <si>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</si>
  <si>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</si>
  <si>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</si>
  <si>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</si>
  <si>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</si>
  <si>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</si>
  <si>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</si>
  <si>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</si>
  <si>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</si>
  <si>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</si>
  <si>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</si>
  <si>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</si>
  <si>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</si>
  <si>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</si>
  <si>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</si>
  <si>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</si>
  <si>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</si>
  <si>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</si>
  <si>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</si>
  <si>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</si>
  <si>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</si>
  <si>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</si>
  <si>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</si>
  <si>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</si>
  <si>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</si>
  <si>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</si>
  <si>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</si>
  <si>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</si>
  <si>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</si>
  <si>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</si>
  <si>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</si>
  <si>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</si>
  <si>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</si>
  <si>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</si>
  <si>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</si>
  <si>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</si>
  <si>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</si>
  <si>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</si>
  <si>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</si>
  <si>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</si>
  <si>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</si>
  <si>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</si>
  <si>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</si>
  <si>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</si>
  <si>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</si>
  <si>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</si>
  <si>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</si>
  <si>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</si>
  <si>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</si>
  <si>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</si>
  <si>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</si>
  <si>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</si>
  <si>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</si>
  <si>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</si>
  <si>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</si>
  <si>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</si>
  <si>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</si>
  <si>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</si>
  <si>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</si>
  <si>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</si>
  <si>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</si>
  <si>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</si>
  <si>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</si>
  <si>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</si>
  <si>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</si>
  <si>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</si>
  <si>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</si>
  <si>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</si>
  <si>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</si>
  <si>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</si>
  <si>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</si>
  <si>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</si>
  <si>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</si>
  <si>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</si>
  <si>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</si>
  <si>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</si>
  <si>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</si>
  <si>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</si>
  <si>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</si>
  <si>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</si>
  <si>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</si>
  <si>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</si>
  <si>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</si>
  <si>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</si>
  <si>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</si>
  <si>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</si>
  <si>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</si>
  <si>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</si>
  <si>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</si>
  <si>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</si>
  <si>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</si>
  <si>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</si>
  <si>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</si>
  <si>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</si>
  <si>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</si>
  <si>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</si>
  <si>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</si>
  <si>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</si>
  <si>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</si>
  <si>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</si>
  <si>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</si>
  <si>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</si>
  <si>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</si>
  <si>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</si>
  <si>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</si>
  <si>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</si>
  <si>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</si>
  <si>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</si>
  <si>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</si>
  <si>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</si>
  <si>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</si>
  <si>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</si>
  <si>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</si>
  <si>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</si>
  <si>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</si>
  <si>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</si>
  <si>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</si>
  <si>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</si>
  <si>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</si>
  <si>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</si>
  <si>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</si>
  <si>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</si>
  <si>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</si>
  <si>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</si>
  <si>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</si>
  <si>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</si>
  <si>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</si>
  <si>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</si>
  <si>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</si>
  <si>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</si>
  <si>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</si>
  <si>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</si>
  <si>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</si>
  <si>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</si>
  <si>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</si>
  <si>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</si>
  <si>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</si>
  <si>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</si>
  <si>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</si>
  <si>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</si>
  <si>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</si>
  <si>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</si>
  <si>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</si>
  <si>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</si>
  <si>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</si>
  <si>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</si>
  <si>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</si>
  <si>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</si>
  <si>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</si>
  <si>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</si>
  <si>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</si>
  <si>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</si>
  <si>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</si>
  <si>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</si>
  <si>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</si>
  <si>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</si>
  <si>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</si>
  <si>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</si>
  <si>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</si>
  <si>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</si>
  <si>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</si>
  <si>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</si>
  <si>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</si>
  <si>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</si>
  <si>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</si>
  <si>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</si>
  <si>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</si>
  <si>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</si>
  <si>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</si>
  <si>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</si>
  <si>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</si>
  <si>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</si>
  <si>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</si>
  <si>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</si>
  <si>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</si>
  <si>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</si>
  <si>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</si>
  <si>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</si>
  <si>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</si>
  <si>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</si>
  <si>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</si>
  <si>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</si>
  <si>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</si>
  <si>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</si>
  <si>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</si>
  <si>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</si>
  <si>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</si>
  <si>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</si>
  <si>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</si>
  <si>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</si>
  <si>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</si>
  <si>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</si>
  <si>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</si>
  <si>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</si>
  <si>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</si>
  <si>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</si>
  <si>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</si>
  <si>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</si>
  <si>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</si>
  <si>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</si>
  <si>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</si>
  <si>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</si>
  <si>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</si>
  <si>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</si>
  <si>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</si>
  <si>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</si>
  <si>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</si>
  <si>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</si>
  <si>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</si>
  <si>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</si>
  <si>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</si>
  <si>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</si>
  <si>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</si>
  <si>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</si>
  <si>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</si>
  <si>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</si>
  <si>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</si>
  <si>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</si>
  <si>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</si>
  <si>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</si>
  <si>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</si>
  <si>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</si>
  <si>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</si>
  <si>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</si>
  <si>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</si>
  <si>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</si>
  <si>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</si>
  <si>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</si>
  <si>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</si>
  <si>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</si>
  <si>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</si>
  <si>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</si>
  <si>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</si>
  <si>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</si>
  <si>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</si>
  <si>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</si>
  <si>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</si>
  <si>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</si>
  <si>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</si>
  <si>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</si>
  <si>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</si>
  <si>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</si>
  <si>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</si>
  <si>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</si>
  <si>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</si>
  <si>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</si>
  <si>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</si>
  <si>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</si>
  <si>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</si>
  <si>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</si>
  <si>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</si>
  <si>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</si>
  <si>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</si>
  <si>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</si>
  <si>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</si>
  <si>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</si>
  <si>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</si>
  <si>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</si>
  <si>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</si>
  <si>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</si>
  <si>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</si>
  <si>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</si>
  <si>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</si>
  <si>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</si>
  <si>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</si>
  <si>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</si>
  <si>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</si>
  <si>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</si>
  <si>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</si>
  <si>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</si>
  <si>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</si>
  <si>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</si>
  <si>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</si>
  <si>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</si>
  <si>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</si>
  <si>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</si>
  <si>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</si>
  <si>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</si>
  <si>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</si>
  <si>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</si>
  <si>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</si>
  <si>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</si>
  <si>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</si>
  <si>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</si>
  <si>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</si>
  <si>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</si>
  <si>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</si>
  <si>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</si>
  <si>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</si>
  <si>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</si>
  <si>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</si>
  <si>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</si>
  <si>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</si>
  <si>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</si>
  <si>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</si>
  <si>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</si>
  <si>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</si>
  <si>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</si>
  <si>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</si>
  <si>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</si>
  <si>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</si>
  <si>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</si>
  <si>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</si>
  <si>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</si>
  <si>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</si>
  <si>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</si>
  <si>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</si>
  <si>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</si>
  <si>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</si>
  <si>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</si>
  <si>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</si>
  <si>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</si>
  <si>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</si>
  <si>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</si>
  <si>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</si>
  <si>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</si>
  <si>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</si>
  <si>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</si>
  <si>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</si>
  <si>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</si>
  <si>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</si>
  <si>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</si>
  <si>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</si>
  <si>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</si>
  <si>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</si>
  <si>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</si>
  <si>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</si>
  <si>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</si>
  <si>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</si>
  <si>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</si>
  <si>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</si>
  <si>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</si>
  <si>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</si>
  <si>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</si>
  <si>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</si>
  <si>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</si>
  <si>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</si>
  <si>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</si>
  <si>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</si>
  <si>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</si>
  <si>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</si>
  <si>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</si>
  <si>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</si>
  <si>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</si>
  <si>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</si>
  <si>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</si>
  <si>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</si>
  <si>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</si>
  <si>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</si>
  <si>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</si>
  <si>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</si>
  <si>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</si>
  <si>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</si>
  <si>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</si>
  <si>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</si>
  <si>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</si>
  <si>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</si>
  <si>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</si>
  <si>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</si>
  <si>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</si>
  <si>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</si>
  <si>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</si>
  <si>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</si>
  <si>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</si>
  <si>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</si>
  <si>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</si>
  <si>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</si>
  <si>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</si>
  <si>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</si>
  <si>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</si>
  <si>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</si>
  <si>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</si>
  <si>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</si>
  <si>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</si>
  <si>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</si>
  <si>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</si>
  <si>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</si>
  <si>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</si>
  <si>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</si>
  <si>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</si>
  <si>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</si>
  <si>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</si>
  <si>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</si>
  <si>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</si>
  <si>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</si>
  <si>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</si>
  <si>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</si>
  <si>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</si>
  <si>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</si>
  <si>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</si>
  <si>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</si>
  <si>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</si>
  <si>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</si>
  <si>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</si>
  <si>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</si>
  <si>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</si>
  <si>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</si>
  <si>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</si>
  <si>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</si>
  <si>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</si>
  <si>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</si>
  <si>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</si>
  <si>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</si>
  <si>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</si>
  <si>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</si>
  <si>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</si>
  <si>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</si>
  <si>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</si>
  <si>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</si>
  <si>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</si>
  <si>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</si>
  <si>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</si>
  <si>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</si>
  <si>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</si>
  <si>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</si>
  <si>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</si>
  <si>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</si>
  <si>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</si>
  <si>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</si>
  <si>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</si>
  <si>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</si>
  <si>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</si>
  <si>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</si>
  <si>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</si>
  <si>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</si>
  <si>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</si>
  <si>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</si>
  <si>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</si>
  <si>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</si>
  <si>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</si>
  <si>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</si>
  <si>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</si>
  <si>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</si>
  <si>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</si>
  <si>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</si>
  <si>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</si>
  <si>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</si>
  <si>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</si>
  <si>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</si>
  <si>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</si>
  <si>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</si>
  <si>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</si>
  <si>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</si>
  <si>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</si>
  <si>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</si>
  <si>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</si>
  <si>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</si>
  <si>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</si>
  <si>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</si>
  <si>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</si>
  <si>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</si>
  <si>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</si>
  <si>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</si>
  <si>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</si>
  <si>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</si>
  <si>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</si>
  <si>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</si>
  <si>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</si>
  <si>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</si>
  <si>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</si>
  <si>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</si>
  <si>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</si>
  <si>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</si>
  <si>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</si>
  <si>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</si>
  <si>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</si>
  <si>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</si>
  <si>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</si>
  <si>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</si>
  <si>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</si>
  <si>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</si>
  <si>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</si>
  <si>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</si>
  <si>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</si>
  <si>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</si>
  <si>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</si>
  <si>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</si>
  <si>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</si>
  <si>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</si>
  <si>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</si>
  <si>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</si>
  <si>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</si>
  <si>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</si>
  <si>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</si>
  <si>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</si>
  <si>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</si>
  <si>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</si>
  <si>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</si>
  <si>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</si>
  <si>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</si>
  <si>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</si>
  <si>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</si>
  <si>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</si>
  <si>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</si>
  <si>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</si>
  <si>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</si>
  <si>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</si>
  <si>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</si>
  <si>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</si>
  <si>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</si>
  <si>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</si>
  <si>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</si>
  <si>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</si>
  <si>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</si>
  <si>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</si>
  <si>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</si>
  <si>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</si>
  <si>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</si>
  <si>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</si>
  <si>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</si>
  <si>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</si>
  <si>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</si>
  <si>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</si>
  <si>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</si>
  <si>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</si>
  <si>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</si>
  <si>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</si>
  <si>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</si>
  <si>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</si>
  <si>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</si>
  <si>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</si>
  <si>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</si>
  <si>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</si>
  <si>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</si>
  <si>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</si>
  <si>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</si>
  <si>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</si>
  <si>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</si>
  <si>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</si>
  <si>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</si>
  <si>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</si>
  <si>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</si>
  <si>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</si>
  <si>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</si>
  <si>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</si>
  <si>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</si>
  <si>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</si>
  <si>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</si>
  <si>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</si>
  <si>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</si>
  <si>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</si>
  <si>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</si>
  <si>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</si>
  <si>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</si>
  <si>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</si>
  <si>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</si>
  <si>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</si>
  <si>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</si>
  <si>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</si>
  <si>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</si>
  <si>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</si>
  <si>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</si>
  <si>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</si>
  <si>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</si>
  <si>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</si>
  <si>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</si>
  <si>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</si>
  <si>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</si>
  <si>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</si>
  <si>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</si>
  <si>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</si>
  <si>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</si>
  <si>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</si>
  <si>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</si>
  <si>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</si>
  <si>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</si>
  <si>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</si>
  <si>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</si>
  <si>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</si>
  <si>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</si>
  <si>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</si>
  <si>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</si>
  <si>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</si>
  <si>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</si>
  <si>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</si>
  <si>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</si>
  <si>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</si>
  <si>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</si>
  <si>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</si>
  <si>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</si>
  <si>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</si>
  <si>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</si>
  <si>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</si>
  <si>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</si>
  <si>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</si>
  <si>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</si>
  <si>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</si>
  <si>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</si>
  <si>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</si>
  <si>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</si>
  <si>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</si>
  <si>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</si>
  <si>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</si>
  <si>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</si>
  <si>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</si>
  <si>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</si>
  <si>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</si>
  <si>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</si>
  <si>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</si>
  <si>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</si>
  <si>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</si>
  <si>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</si>
  <si>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</si>
  <si>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</si>
  <si>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</si>
  <si>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</si>
  <si>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</si>
  <si>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</si>
  <si>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</si>
  <si>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</si>
  <si>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</si>
  <si>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</si>
  <si>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</si>
  <si>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</si>
  <si>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</si>
  <si>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</si>
  <si>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</si>
  <si>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</si>
  <si>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</si>
  <si>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</si>
  <si>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</si>
  <si>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</si>
  <si>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</si>
  <si>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</si>
  <si>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</si>
  <si>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</si>
  <si>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</si>
  <si>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</si>
  <si>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</si>
  <si>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</si>
  <si>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</si>
  <si>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</si>
  <si>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</si>
  <si>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</si>
  <si>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</si>
  <si>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</si>
  <si>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</si>
  <si>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</si>
  <si>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</si>
  <si>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</si>
  <si>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</si>
  <si>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</si>
  <si>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</si>
  <si>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</si>
  <si>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</si>
  <si>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</si>
  <si>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</si>
  <si>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</si>
  <si>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</si>
  <si>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</si>
  <si>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</si>
  <si>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</si>
  <si>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</si>
  <si>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</si>
  <si>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</si>
  <si>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</si>
  <si>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</si>
  <si>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</si>
  <si>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</si>
  <si>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</si>
  <si>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</si>
  <si>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</si>
  <si>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</si>
  <si>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</si>
  <si>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</si>
  <si>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</si>
  <si>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</si>
  <si>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</si>
  <si>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</si>
  <si>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</si>
  <si>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</si>
  <si>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</si>
  <si>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</si>
  <si>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</si>
  <si>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</si>
  <si>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</si>
  <si>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</si>
  <si>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</si>
  <si>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</si>
  <si>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</si>
  <si>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</si>
  <si>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</si>
  <si>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</si>
  <si>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</si>
  <si>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</si>
  <si>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</si>
  <si>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</si>
  <si>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</si>
  <si>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</si>
  <si>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</si>
  <si>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</si>
  <si>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</si>
  <si>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</si>
  <si>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</si>
  <si>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</si>
  <si>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</si>
  <si>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</si>
  <si>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</si>
  <si>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</si>
  <si>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</si>
  <si>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</si>
  <si>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</si>
  <si>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</si>
  <si>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</si>
  <si>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</si>
  <si>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</si>
  <si>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</si>
  <si>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</si>
  <si>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</si>
  <si>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</si>
  <si>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</si>
  <si>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</si>
  <si>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</si>
  <si>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</si>
  <si>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</si>
  <si>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</si>
  <si>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</si>
  <si>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</si>
  <si>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</si>
  <si>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</si>
  <si>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</si>
  <si>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</si>
  <si>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</si>
  <si>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</si>
  <si>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</si>
  <si>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</si>
  <si>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</si>
  <si>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</si>
  <si>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</si>
  <si>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</si>
  <si>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</si>
  <si>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</si>
  <si>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</si>
  <si>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</si>
  <si>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</si>
  <si>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</si>
  <si>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</si>
  <si>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</si>
  <si>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</si>
  <si>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</si>
  <si>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</si>
  <si>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</si>
  <si>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</si>
  <si>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</si>
  <si>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</si>
  <si>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</si>
  <si>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</si>
  <si>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</si>
  <si>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</si>
  <si>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</si>
  <si>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</si>
  <si>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</si>
  <si>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</si>
  <si>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</si>
  <si>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</si>
  <si>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</si>
  <si>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</si>
  <si>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</si>
  <si>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</si>
  <si>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</si>
  <si>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</si>
  <si>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</si>
  <si>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</si>
  <si>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</si>
  <si>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</si>
  <si>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</si>
  <si>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</si>
  <si>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</si>
  <si>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</si>
  <si>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</si>
  <si>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</si>
  <si>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</si>
  <si>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</si>
  <si>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</si>
  <si>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</si>
  <si>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</si>
  <si>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</si>
  <si>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</si>
  <si>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</si>
  <si>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</si>
  <si>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</si>
  <si>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</si>
  <si>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</si>
  <si>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</si>
  <si>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</si>
  <si>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</si>
  <si>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</si>
  <si>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</si>
  <si>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</si>
  <si>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</si>
  <si>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</si>
  <si>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</si>
  <si>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</si>
  <si>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</si>
  <si>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</si>
  <si>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</si>
  <si>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</si>
  <si>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</si>
  <si>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</si>
  <si>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</si>
  <si>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</si>
  <si>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</si>
  <si>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</si>
  <si>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</si>
  <si>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</si>
  <si>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</si>
  <si>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</si>
  <si>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</si>
  <si>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</si>
  <si>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</si>
  <si>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</si>
  <si>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</si>
  <si>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</si>
  <si>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</si>
  <si>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</si>
  <si>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</si>
  <si>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</si>
  <si>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</si>
  <si>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</si>
  <si>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</si>
  <si>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</si>
  <si>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</si>
  <si>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</si>
  <si>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</si>
  <si>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</si>
  <si>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</si>
  <si>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</si>
  <si>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</si>
  <si>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</si>
  <si>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</si>
  <si>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</si>
  <si>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</si>
  <si>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</si>
  <si>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</si>
  <si>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</si>
  <si>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</si>
  <si>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</si>
  <si>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</si>
  <si>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</si>
  <si>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</si>
  <si>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</si>
  <si>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</si>
  <si>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</si>
  <si>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</si>
  <si>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</si>
  <si>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</si>
  <si>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</si>
  <si>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</si>
  <si>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</si>
  <si>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</si>
  <si>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</si>
  <si>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</si>
  <si>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</si>
  <si>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</si>
  <si>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</si>
  <si>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</si>
  <si>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</si>
  <si>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</si>
  <si>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</si>
  <si>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</si>
  <si>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</si>
  <si>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</si>
  <si>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</si>
  <si>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</si>
  <si>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</si>
  <si>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</si>
  <si>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</si>
  <si>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</si>
  <si>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</si>
  <si>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</si>
  <si>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</si>
  <si>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</si>
  <si>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</si>
  <si>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</si>
  <si>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</si>
  <si>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</si>
  <si>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</si>
  <si>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</si>
  <si>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</si>
  <si>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</si>
  <si>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</si>
  <si>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</si>
  <si>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</si>
  <si>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</si>
  <si>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</si>
  <si>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</si>
  <si>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</si>
  <si>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</si>
  <si>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</si>
  <si>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</si>
  <si>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</si>
  <si>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</si>
  <si>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</si>
  <si>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</si>
  <si>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</si>
  <si>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</si>
  <si>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</si>
  <si>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</si>
  <si>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</si>
  <si>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</si>
  <si>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</si>
  <si>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</si>
  <si>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</si>
  <si>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</si>
  <si>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</si>
  <si>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</si>
  <si>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</si>
  <si>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</si>
  <si>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</si>
  <si>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</si>
  <si>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</si>
  <si>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</si>
  <si>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</si>
  <si>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</si>
  <si>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</si>
  <si>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</si>
  <si>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</si>
  <si>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</si>
  <si>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</si>
  <si>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</si>
  <si>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</si>
  <si>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</si>
  <si>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</si>
  <si>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</si>
  <si>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</si>
  <si>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</si>
  <si>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</si>
  <si>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</si>
  <si>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</si>
  <si>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</si>
  <si>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</si>
  <si>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</si>
  <si>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</si>
  <si>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</si>
  <si>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</si>
  <si>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</si>
  <si>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</si>
  <si>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</si>
  <si>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</si>
  <si>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</si>
  <si>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</si>
  <si>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</si>
  <si>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</si>
  <si>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</si>
  <si>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</si>
  <si>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</si>
  <si>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</si>
  <si>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</si>
  <si>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</si>
  <si>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</si>
  <si>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</si>
  <si>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</si>
  <si>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</si>
  <si>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</si>
  <si>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</si>
  <si>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</si>
  <si>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</si>
  <si>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</si>
  <si>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</si>
  <si>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</si>
  <si>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</si>
  <si>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</si>
  <si>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</si>
  <si>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</si>
  <si>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</si>
  <si>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</si>
  <si>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</si>
  <si>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</si>
  <si>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</si>
  <si>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</si>
  <si>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</si>
  <si>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</si>
  <si>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</si>
  <si>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</si>
  <si>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</si>
  <si>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</si>
  <si>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</si>
  <si>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</si>
  <si>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</si>
  <si>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</si>
  <si>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</si>
  <si>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</si>
  <si>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</si>
  <si>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</si>
  <si>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</si>
  <si>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</si>
  <si>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</si>
  <si>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</si>
  <si>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</si>
  <si>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</si>
  <si>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</si>
  <si>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</si>
  <si>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</si>
  <si>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</si>
  <si>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</si>
  <si>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</si>
  <si>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</si>
  <si>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</si>
  <si>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</si>
  <si>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</si>
  <si>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</si>
  <si>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</si>
  <si>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</si>
  <si>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</si>
  <si>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</si>
  <si>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</si>
  <si>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</si>
  <si>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</si>
  <si>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</si>
  <si>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</si>
  <si>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</si>
  <si>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</si>
  <si>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</si>
  <si>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</si>
  <si>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</si>
  <si>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</si>
  <si>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</si>
  <si>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</si>
  <si>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</si>
  <si>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</si>
  <si>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</si>
  <si>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</si>
  <si>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</si>
  <si>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</si>
  <si>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</si>
  <si>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</si>
  <si>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</si>
  <si>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</si>
  <si>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</si>
  <si>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</si>
  <si>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</si>
  <si>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</si>
  <si>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</si>
  <si>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</si>
  <si>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</si>
  <si>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</si>
  <si>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</si>
  <si>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</si>
  <si>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</si>
  <si>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</si>
  <si>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</si>
  <si>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</si>
  <si>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</si>
  <si>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</si>
  <si>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</si>
  <si>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</si>
  <si>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</si>
  <si>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</si>
  <si>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</si>
  <si>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</si>
  <si>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</si>
  <si>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</si>
  <si>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</si>
  <si>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</si>
  <si>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</si>
  <si>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</si>
  <si>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</si>
  <si>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</si>
  <si>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</si>
  <si>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</si>
  <si>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</si>
  <si>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</si>
  <si>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</si>
  <si>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</si>
  <si>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</si>
  <si>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</si>
  <si>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</si>
  <si>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</si>
  <si>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</si>
  <si>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</si>
  <si>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</si>
  <si>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</si>
  <si>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</si>
  <si>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</si>
  <si>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</si>
  <si>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</si>
  <si>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</si>
  <si>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</si>
  <si>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</si>
  <si>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</si>
  <si>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</si>
  <si>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</si>
  <si>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</si>
  <si>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</si>
  <si>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</si>
  <si>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</si>
  <si>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</si>
  <si>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</si>
  <si>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</si>
  <si>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</si>
  <si>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</si>
  <si>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</si>
  <si>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</si>
  <si>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</si>
  <si>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</si>
  <si>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</si>
  <si>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</si>
  <si>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</si>
  <si>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</si>
  <si>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</si>
  <si>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</si>
  <si>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</si>
  <si>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</si>
  <si>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</si>
  <si>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</si>
  <si>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</si>
  <si>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</si>
  <si>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</si>
  <si>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</si>
  <si>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</si>
  <si>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</si>
  <si>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</si>
  <si>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</si>
  <si>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</si>
  <si>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</si>
  <si>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</si>
  <si>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</si>
  <si>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</si>
  <si>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</si>
  <si>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</si>
  <si>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</si>
  <si>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</si>
  <si>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</si>
  <si>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</si>
  <si>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</si>
  <si>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</si>
  <si>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</si>
  <si>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</si>
  <si>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</si>
  <si>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</si>
  <si>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</si>
  <si>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</si>
  <si>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</si>
  <si>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</si>
  <si>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</si>
  <si>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</si>
  <si>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</si>
  <si>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</si>
  <si>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</si>
  <si>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</si>
  <si>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</si>
  <si>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</si>
  <si>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</si>
  <si>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</si>
  <si>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</si>
  <si>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</si>
  <si>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</si>
  <si>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</si>
  <si>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</si>
  <si>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</si>
  <si>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</si>
  <si>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</si>
  <si>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</si>
  <si>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</si>
  <si>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</si>
  <si>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</si>
  <si>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</si>
  <si>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</si>
  <si>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</si>
  <si>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</si>
  <si>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</si>
  <si>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</si>
  <si>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</si>
  <si>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</si>
  <si>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</si>
  <si>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</si>
  <si>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</si>
  <si>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</si>
  <si>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</si>
  <si>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</si>
  <si>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</si>
  <si>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</si>
  <si>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</si>
  <si>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</si>
  <si>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</si>
  <si>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</si>
  <si>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</si>
  <si>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</si>
  <si>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</si>
  <si>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</si>
  <si>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</si>
  <si>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</si>
  <si>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</si>
  <si>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</si>
  <si>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</si>
  <si>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</si>
  <si>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</si>
  <si>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</si>
  <si>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</si>
  <si>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</si>
  <si>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</si>
  <si>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</si>
  <si>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</si>
  <si>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</si>
  <si>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</si>
  <si>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</si>
  <si>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</si>
  <si>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</si>
  <si>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</si>
  <si>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</si>
  <si>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</si>
  <si>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</si>
  <si>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</si>
  <si>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</si>
  <si>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</si>
  <si>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</si>
  <si>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</si>
  <si>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</si>
  <si>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</si>
  <si>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</si>
  <si>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</si>
  <si>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</si>
  <si>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</si>
  <si>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</si>
  <si>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</si>
  <si>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</si>
  <si>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</si>
  <si>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</si>
  <si>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</si>
  <si>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</si>
  <si>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</si>
  <si>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</si>
  <si>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</si>
  <si>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</si>
  <si>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</si>
  <si>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</si>
  <si>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</si>
  <si>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</si>
  <si>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</si>
  <si>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</si>
  <si>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</si>
  <si>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</si>
  <si>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</si>
  <si>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</si>
  <si>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</si>
  <si>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</si>
  <si>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</si>
  <si>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</si>
  <si>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</si>
  <si>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</si>
  <si>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</si>
  <si>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</si>
  <si>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</si>
  <si>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</si>
  <si>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</si>
  <si>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</si>
  <si>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</si>
  <si>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</si>
  <si>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</si>
  <si>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</si>
  <si>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</si>
  <si>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</si>
  <si>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</si>
  <si>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</si>
  <si>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</si>
  <si>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</si>
  <si>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</si>
  <si>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</si>
  <si>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</si>
  <si>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</si>
  <si>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</si>
  <si>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</si>
  <si>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</si>
  <si>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</si>
  <si>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</si>
  <si>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</si>
  <si>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</si>
  <si>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</si>
  <si>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</si>
  <si>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</si>
  <si>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</si>
  <si>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</si>
  <si>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</si>
  <si>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</si>
  <si>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</si>
  <si>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</si>
  <si>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</si>
  <si>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</si>
  <si>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</si>
  <si>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</si>
  <si>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</si>
  <si>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</si>
  <si>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</si>
  <si>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</si>
  <si>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</si>
  <si>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</si>
  <si>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</si>
  <si>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</si>
  <si>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</si>
  <si>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</si>
  <si>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</si>
  <si>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</si>
  <si>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</si>
  <si>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</si>
  <si>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</si>
  <si>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</si>
  <si>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</si>
  <si>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</si>
  <si>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</si>
  <si>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</si>
  <si>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</si>
  <si>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</si>
  <si>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</si>
  <si>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</si>
  <si>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</si>
  <si>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</si>
  <si>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</si>
  <si>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</si>
  <si>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</si>
  <si>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</si>
  <si>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</si>
  <si>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</si>
  <si>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</si>
  <si>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</si>
  <si>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</si>
  <si>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</si>
  <si>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</si>
  <si>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</si>
  <si>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</si>
  <si>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</si>
  <si>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</si>
  <si>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</si>
  <si>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</si>
  <si>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</si>
  <si>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</si>
  <si>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</si>
  <si>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</si>
  <si>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</si>
  <si>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</si>
  <si>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</si>
  <si>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</si>
  <si>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</si>
  <si>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</si>
  <si>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</si>
  <si>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</si>
  <si>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</si>
  <si>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</si>
  <si>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</si>
  <si>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</si>
  <si>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</si>
  <si>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</si>
  <si>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</si>
  <si>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</si>
  <si>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</si>
  <si>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</si>
  <si>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</si>
  <si>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</si>
  <si>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</si>
  <si>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</si>
  <si>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</si>
  <si>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</si>
  <si>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</si>
  <si>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</si>
  <si>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</si>
  <si>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</si>
  <si>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</si>
  <si>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</si>
  <si>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</si>
  <si>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</si>
  <si>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</si>
  <si>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</si>
  <si>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</si>
  <si>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</si>
  <si>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</si>
  <si>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</si>
  <si>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</si>
  <si>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</si>
  <si>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</si>
  <si>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</si>
  <si>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</si>
  <si>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</si>
  <si>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</si>
  <si>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</si>
  <si>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</si>
  <si>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</si>
  <si>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</si>
  <si>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</si>
  <si>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</si>
  <si>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</si>
  <si>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</si>
  <si>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</si>
  <si>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</si>
  <si>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</si>
  <si>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</si>
  <si>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</si>
  <si>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</si>
  <si>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</si>
  <si>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</si>
  <si>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</si>
  <si>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</si>
  <si>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</si>
  <si>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</si>
  <si>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</si>
  <si>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</si>
  <si>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</si>
  <si>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</si>
  <si>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</si>
  <si>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</si>
  <si>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</si>
  <si>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</si>
  <si>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</si>
  <si>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</si>
  <si>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</si>
  <si>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</si>
  <si>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</si>
  <si>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</si>
  <si>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</si>
  <si>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</si>
  <si>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</si>
  <si>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</si>
  <si>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</si>
  <si>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</si>
  <si>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</si>
  <si>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</si>
  <si>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</si>
  <si>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</si>
  <si>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</si>
  <si>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</si>
  <si>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</si>
  <si>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</si>
  <si>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</si>
  <si>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</si>
  <si>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</si>
  <si>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</si>
  <si>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</si>
  <si>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</si>
  <si>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</si>
  <si>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</si>
  <si>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</si>
  <si>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</si>
  <si>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</si>
  <si>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</si>
  <si>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</si>
  <si>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</si>
  <si>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</si>
  <si>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</si>
  <si>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</si>
  <si>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</si>
  <si>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</si>
  <si>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</si>
  <si>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</si>
  <si>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</si>
  <si>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</si>
  <si>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</si>
  <si>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</si>
  <si>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</si>
  <si>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</si>
  <si>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</si>
  <si>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</si>
  <si>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</si>
  <si>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</si>
  <si>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</si>
  <si>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</si>
  <si>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</si>
  <si>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</si>
  <si>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</si>
  <si>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</si>
  <si>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</si>
  <si>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</si>
  <si>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</si>
  <si>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</si>
  <si>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</si>
  <si>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</si>
  <si>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</si>
  <si>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</si>
  <si>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</si>
  <si>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</si>
  <si>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</si>
  <si>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</si>
  <si>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</si>
  <si>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</si>
  <si>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</si>
  <si>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</si>
  <si>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</si>
  <si>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</si>
  <si>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</si>
  <si>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</si>
  <si>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</si>
  <si>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</si>
  <si>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</si>
  <si>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</si>
  <si>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</si>
  <si>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</si>
  <si>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</si>
  <si>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</si>
  <si>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</si>
  <si>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</si>
  <si>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</si>
  <si>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</si>
  <si>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</si>
  <si>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</si>
  <si>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</si>
  <si>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</si>
  <si>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</si>
  <si>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</si>
  <si>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</si>
  <si>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</si>
  <si>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</si>
  <si>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</si>
  <si>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</si>
  <si>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</si>
  <si>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</si>
  <si>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</si>
  <si>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</si>
  <si>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</si>
  <si>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</si>
  <si>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</si>
  <si>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</si>
  <si>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</si>
  <si>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</si>
  <si>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</si>
  <si>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</si>
  <si>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</si>
  <si>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</si>
  <si>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</si>
  <si>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</si>
  <si>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</si>
  <si>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</si>
  <si>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</si>
  <si>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</si>
  <si>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</si>
  <si>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</si>
  <si>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</si>
  <si>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</si>
  <si>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</si>
  <si>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</si>
  <si>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</si>
  <si>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</si>
  <si>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</si>
  <si>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</si>
  <si>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</si>
  <si>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</si>
  <si>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</si>
  <si>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</si>
  <si>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</si>
  <si>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</si>
  <si>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</si>
  <si>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</si>
  <si>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</si>
  <si>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</si>
  <si>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</si>
  <si>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</si>
  <si>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</si>
  <si>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</si>
  <si>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</si>
  <si>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</si>
  <si>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</si>
  <si>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</si>
  <si>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</si>
  <si>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</si>
  <si>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</si>
  <si>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</si>
  <si>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</si>
  <si>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</si>
  <si>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</si>
  <si>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</si>
  <si>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</si>
  <si>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</si>
  <si>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</si>
  <si>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</si>
  <si>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</si>
  <si>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</si>
  <si>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</si>
  <si>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</si>
  <si>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</si>
  <si>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</si>
  <si>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</si>
  <si>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</si>
  <si>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</si>
  <si>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</si>
  <si>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</si>
  <si>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</si>
  <si>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</si>
  <si>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</si>
  <si>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</si>
  <si>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</si>
  <si>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</si>
  <si>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</si>
  <si>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</si>
  <si>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</si>
  <si>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</si>
  <si>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</si>
  <si>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</si>
  <si>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</si>
  <si>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</si>
  <si>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</si>
  <si>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</si>
  <si>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</si>
  <si>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</si>
  <si>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</si>
  <si>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</si>
  <si>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</si>
  <si>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</si>
  <si>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</si>
  <si>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</si>
  <si>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</si>
  <si>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</si>
  <si>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</si>
  <si>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</si>
  <si>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</si>
  <si>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</si>
  <si>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</si>
  <si>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</si>
  <si>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</si>
  <si>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</si>
  <si>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</si>
  <si>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</si>
  <si>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</si>
  <si>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</si>
  <si>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</si>
  <si>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</si>
  <si>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</si>
  <si>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</si>
  <si>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</si>
  <si>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</si>
  <si>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</si>
  <si>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</si>
  <si>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</si>
  <si>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</si>
  <si>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</si>
  <si>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</si>
  <si>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</si>
  <si>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</si>
  <si>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</si>
  <si>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</si>
  <si>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</si>
  <si>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</si>
  <si>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</si>
  <si>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</si>
  <si>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</si>
  <si>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</si>
  <si>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</si>
  <si>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</si>
  <si>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</si>
  <si>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</si>
  <si>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</si>
  <si>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</si>
  <si>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</si>
  <si>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</si>
  <si>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</si>
  <si>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</si>
  <si>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</si>
  <si>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</si>
  <si>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</si>
  <si>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</si>
  <si>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</si>
  <si>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</si>
  <si>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</si>
  <si>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</si>
  <si>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</si>
  <si>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</si>
  <si>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</si>
  <si>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</si>
  <si>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</si>
  <si>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</si>
  <si>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</si>
  <si>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</si>
  <si>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</si>
  <si>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</si>
  <si>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</si>
  <si>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</si>
  <si>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</si>
  <si>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</si>
  <si>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</si>
  <si>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</si>
  <si>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</si>
  <si>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</si>
  <si>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</si>
  <si>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</si>
  <si>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</si>
  <si>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</si>
  <si>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</si>
  <si>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</si>
  <si>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</si>
  <si>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</si>
  <si>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</si>
  <si>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</si>
  <si>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</si>
  <si>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</si>
  <si>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</si>
  <si>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</si>
  <si>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</si>
  <si>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</si>
  <si>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</si>
  <si>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</si>
  <si>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</si>
  <si>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</si>
  <si>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</si>
  <si>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</si>
  <si>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</si>
  <si>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</si>
  <si>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</si>
  <si>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</si>
  <si>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</si>
  <si>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</si>
  <si>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</si>
  <si>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</si>
  <si>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</si>
  <si>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</si>
  <si>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</si>
  <si>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</si>
  <si>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</si>
  <si>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</si>
  <si>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</si>
  <si>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</si>
  <si>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</si>
  <si>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</si>
  <si>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</si>
  <si>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</si>
  <si>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</si>
  <si>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</si>
  <si>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</si>
  <si>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</si>
  <si>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</si>
  <si>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</si>
  <si>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</si>
  <si>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</si>
  <si>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</si>
  <si>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</si>
  <si>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</si>
  <si>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</si>
  <si>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</si>
  <si>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</si>
  <si>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</si>
  <si>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</si>
  <si>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</si>
  <si>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</si>
  <si>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</si>
  <si>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</si>
  <si>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</si>
  <si>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</si>
  <si>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</si>
  <si>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</si>
  <si>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</si>
  <si>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</si>
  <si>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</si>
  <si>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</si>
  <si>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</si>
  <si>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</si>
  <si>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</si>
  <si>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</si>
  <si>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</si>
  <si>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</si>
  <si>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</si>
  <si>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</si>
  <si>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</si>
  <si>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</si>
  <si>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</si>
  <si>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</si>
  <si>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</si>
  <si>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</si>
  <si>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</si>
  <si>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</si>
  <si>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</si>
  <si>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</si>
  <si>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</si>
  <si>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</si>
  <si>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</si>
  <si>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</si>
  <si>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</si>
  <si>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</si>
  <si>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</si>
  <si>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</si>
  <si>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</si>
  <si>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</si>
  <si>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</si>
  <si>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</si>
  <si>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</si>
  <si>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</si>
  <si>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</si>
  <si>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</si>
  <si>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</si>
  <si>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</si>
  <si>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</si>
  <si>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</si>
  <si>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</si>
  <si>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</si>
  <si>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</si>
  <si>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</si>
  <si>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</si>
  <si>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</si>
  <si>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</si>
  <si>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</si>
  <si>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</si>
  <si>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</si>
  <si>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</si>
  <si>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</si>
  <si>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</si>
  <si>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</si>
  <si>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</si>
  <si>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</si>
  <si>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</si>
  <si>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</si>
  <si>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</si>
  <si>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</si>
  <si>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</si>
  <si>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</si>
  <si>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</si>
  <si>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</si>
  <si>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</si>
  <si>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</si>
  <si>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</si>
  <si>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</si>
  <si>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</si>
  <si>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</si>
  <si>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</si>
  <si>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</si>
  <si>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</si>
  <si>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</si>
  <si>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</si>
  <si>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</si>
  <si>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</si>
  <si>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</si>
  <si>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</si>
  <si>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</si>
  <si>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</si>
  <si>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</si>
  <si>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</si>
  <si>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</si>
  <si>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</si>
  <si>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</si>
  <si>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</si>
  <si>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</si>
  <si>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</si>
  <si>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</si>
  <si>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</si>
  <si>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</si>
  <si>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</si>
  <si>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</si>
  <si>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</si>
  <si>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</si>
  <si>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</si>
  <si>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</si>
  <si>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</si>
  <si>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</si>
  <si>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</si>
  <si>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</si>
  <si>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</si>
  <si>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</si>
  <si>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</si>
  <si>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</si>
  <si>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</si>
  <si>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</si>
  <si>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</si>
  <si>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</si>
  <si>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</si>
  <si>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</si>
  <si>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</si>
  <si>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</si>
  <si>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</si>
  <si>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</si>
  <si>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</si>
  <si>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</si>
  <si>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</si>
  <si>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</si>
  <si>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</si>
  <si>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</si>
  <si>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</si>
  <si>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</si>
  <si>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</si>
  <si>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</si>
  <si>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</si>
  <si>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</si>
  <si>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</si>
  <si>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</si>
  <si>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</si>
  <si>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</si>
  <si>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</si>
  <si>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</si>
  <si>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</si>
  <si>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</si>
  <si>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</si>
  <si>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</si>
  <si>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</si>
  <si>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</si>
  <si>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</si>
  <si>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</si>
  <si>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</si>
  <si>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</si>
  <si>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</si>
  <si>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</si>
  <si>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</si>
  <si>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</si>
  <si>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</si>
  <si>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</si>
  <si>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</si>
  <si>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</si>
  <si>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</si>
  <si>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</si>
  <si>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</si>
  <si>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</si>
  <si>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</si>
  <si>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</si>
  <si>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</si>
  <si>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</si>
  <si>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</si>
  <si>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</si>
  <si>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</si>
  <si>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</si>
  <si>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</si>
  <si>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</si>
  <si>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</si>
  <si>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</si>
  <si>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</si>
  <si>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</si>
  <si>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</si>
  <si>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</si>
  <si>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</si>
  <si>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</si>
  <si>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</si>
  <si>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</si>
  <si>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</si>
  <si>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</si>
  <si>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</si>
  <si>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</si>
  <si>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</si>
  <si>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</si>
  <si>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</si>
  <si>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</si>
  <si>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</si>
  <si>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</si>
  <si>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</si>
  <si>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</si>
  <si>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</si>
  <si>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</si>
  <si>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</si>
  <si>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</si>
  <si>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</si>
  <si>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</si>
  <si>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</si>
  <si>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</si>
  <si>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</si>
  <si>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</si>
  <si>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</si>
  <si>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</si>
  <si>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</si>
  <si>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</si>
  <si>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</si>
  <si>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</si>
  <si>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</si>
  <si>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</si>
  <si>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</si>
  <si>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</si>
  <si>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</si>
  <si>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</si>
  <si>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</si>
  <si>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</si>
  <si>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</si>
  <si>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</si>
  <si>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</si>
  <si>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</si>
  <si>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</si>
  <si>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</si>
  <si>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</si>
  <si>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</si>
  <si>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</si>
  <si>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</si>
  <si>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</si>
  <si>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</si>
  <si>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</si>
  <si>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</si>
  <si>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</si>
  <si>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</si>
  <si>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</si>
  <si>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</si>
  <si>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</si>
  <si>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</si>
  <si>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</si>
  <si>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</si>
  <si>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</si>
  <si>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</si>
  <si>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</si>
  <si>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</si>
  <si>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</si>
  <si>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</si>
  <si>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</si>
  <si>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</si>
  <si>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</si>
  <si>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</si>
  <si>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</si>
  <si>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</si>
  <si>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</si>
  <si>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</si>
  <si>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</si>
  <si>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</si>
  <si>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</si>
  <si>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</si>
  <si>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</si>
  <si>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</si>
  <si>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</si>
  <si>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</si>
  <si>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</si>
  <si>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</si>
  <si>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</si>
  <si>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</si>
  <si>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</si>
  <si>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</si>
  <si>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</si>
  <si>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</si>
  <si>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</si>
  <si>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</si>
  <si>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</si>
  <si>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</si>
  <si>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</si>
  <si>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</si>
  <si>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</si>
  <si>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</si>
  <si>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</si>
  <si>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</si>
  <si>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</si>
  <si>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</si>
  <si>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</si>
  <si>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</si>
  <si>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</si>
  <si>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</si>
  <si>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</si>
  <si>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</si>
  <si>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</si>
  <si>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</si>
  <si>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</si>
  <si>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</si>
  <si>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</si>
  <si>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</si>
  <si>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</si>
  <si>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</si>
  <si>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</si>
  <si>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</si>
  <si>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</si>
  <si>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</si>
  <si>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</si>
  <si>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</si>
  <si>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</si>
  <si>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</si>
  <si>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</si>
  <si>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</si>
  <si>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</si>
  <si>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</si>
  <si>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</si>
  <si>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</si>
  <si>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</si>
  <si>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</si>
  <si>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</si>
  <si>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</si>
  <si>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</si>
  <si>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</si>
  <si>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</si>
  <si>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</si>
  <si>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</si>
  <si>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</si>
  <si>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</si>
  <si>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</si>
  <si>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</si>
  <si>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</si>
  <si>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</si>
  <si>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</si>
  <si>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</si>
  <si>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</si>
  <si>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</si>
  <si>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</si>
  <si>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</si>
  <si>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</si>
  <si>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</si>
  <si>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</si>
  <si>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</si>
  <si>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</si>
  <si>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</si>
  <si>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</si>
  <si>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</si>
  <si>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</si>
  <si>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</si>
  <si>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</si>
  <si>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</si>
  <si>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</si>
  <si>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</si>
  <si>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</si>
  <si>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</si>
  <si>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</si>
  <si>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</si>
  <si>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</si>
  <si>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</si>
  <si>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</si>
  <si>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</si>
  <si>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</si>
  <si>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</si>
  <si>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</si>
  <si>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</si>
  <si>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</si>
  <si>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</si>
  <si>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</si>
  <si>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</si>
  <si>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</si>
  <si>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</si>
  <si>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</si>
  <si>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</si>
  <si>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</si>
  <si>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</si>
  <si>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</si>
  <si>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</si>
  <si>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</si>
  <si>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</si>
  <si>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</si>
  <si>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</si>
  <si>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</si>
  <si>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</si>
  <si>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</si>
  <si>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</si>
  <si>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</si>
  <si>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</si>
  <si>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</si>
  <si>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</si>
  <si>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</si>
  <si>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</si>
  <si>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</si>
  <si>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</si>
  <si>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</si>
  <si>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</si>
  <si>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</si>
  <si>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</si>
  <si>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</si>
  <si>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</si>
  <si>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</si>
  <si>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</si>
  <si>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</si>
  <si>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</si>
  <si>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</si>
  <si>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</si>
  <si>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</si>
  <si>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</si>
  <si>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</si>
  <si>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</si>
  <si>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</si>
  <si>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</si>
  <si>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</si>
  <si>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</si>
  <si>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</si>
  <si>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</si>
  <si>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</si>
  <si>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</si>
  <si>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</si>
  <si>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</si>
  <si>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</si>
  <si>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</si>
  <si>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</si>
  <si>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</si>
  <si>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</si>
  <si>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</si>
  <si>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</si>
  <si>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</si>
  <si>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</si>
  <si>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</si>
  <si>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</si>
  <si>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</si>
  <si>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</si>
  <si>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</si>
  <si>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</si>
  <si>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</si>
  <si>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</si>
  <si>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</si>
  <si>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</si>
  <si>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</si>
  <si>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</si>
  <si>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</si>
  <si>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</si>
  <si>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</si>
  <si>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</si>
  <si>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</si>
  <si>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</si>
  <si>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</si>
  <si>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</si>
  <si>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</si>
  <si>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</si>
  <si>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</si>
  <si>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</si>
  <si>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</si>
  <si>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</si>
  <si>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</si>
  <si>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</si>
  <si>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</si>
  <si>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</si>
  <si>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</si>
  <si>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</si>
  <si>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</si>
  <si>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</si>
  <si>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</si>
  <si>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</si>
  <si>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</si>
  <si>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</si>
  <si>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</si>
  <si>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</si>
  <si>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</si>
  <si>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</si>
  <si>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</si>
  <si>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</si>
  <si>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</si>
  <si>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</si>
  <si>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</si>
  <si>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</si>
  <si>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</si>
  <si>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</si>
  <si>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</si>
  <si>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</si>
  <si>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</si>
  <si>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</si>
  <si>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</si>
  <si>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</si>
  <si>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</si>
  <si>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</si>
  <si>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</si>
  <si>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</si>
  <si>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</si>
  <si>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</si>
  <si>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</si>
  <si>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</si>
  <si>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</si>
  <si>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</si>
  <si>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</si>
  <si>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</si>
  <si>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</si>
  <si>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</si>
  <si>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</si>
  <si>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</si>
  <si>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</si>
  <si>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</si>
  <si>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</si>
  <si>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</si>
  <si>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</si>
  <si>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</si>
  <si>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</si>
  <si>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</si>
  <si>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</si>
  <si>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</si>
  <si>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</si>
  <si>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</si>
  <si>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</si>
  <si>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</si>
  <si>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</si>
  <si>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</si>
  <si>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</si>
  <si>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</si>
  <si>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</si>
  <si>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</si>
  <si>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</si>
  <si>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</si>
  <si>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</si>
  <si>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</si>
  <si>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</si>
  <si>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</si>
  <si>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</si>
  <si>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</si>
  <si>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</si>
  <si>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</si>
  <si>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</si>
  <si>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</si>
  <si>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</si>
  <si>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</si>
  <si>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</si>
  <si>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</si>
  <si>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</si>
  <si>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</si>
  <si>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</si>
  <si>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</si>
  <si>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</si>
  <si>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</si>
  <si>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</si>
  <si>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</si>
  <si>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</si>
  <si>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</si>
  <si>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</si>
  <si>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</si>
  <si>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</si>
  <si>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</si>
  <si>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</si>
  <si>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</si>
  <si>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</si>
  <si>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</si>
  <si>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</si>
  <si>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</si>
  <si>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</si>
  <si>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</si>
  <si>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</si>
  <si>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</si>
  <si>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</si>
  <si>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</si>
  <si>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</si>
  <si>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</si>
  <si>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</si>
  <si>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</si>
  <si>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</si>
  <si>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</si>
  <si>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</si>
  <si>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</si>
  <si>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</si>
  <si>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</si>
  <si>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</si>
  <si>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</si>
  <si>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</si>
  <si>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</si>
  <si>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</si>
  <si>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</si>
  <si>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</si>
  <si>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</si>
  <si>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</si>
  <si>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</si>
  <si>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</si>
  <si>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</si>
  <si>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</si>
  <si>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</si>
  <si>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</si>
  <si>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</si>
  <si>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</si>
  <si>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</si>
  <si>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</si>
  <si>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</si>
  <si>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</si>
  <si>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</si>
  <si>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</si>
  <si>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</si>
  <si>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</si>
  <si>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</si>
  <si>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</si>
  <si>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</si>
  <si>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</si>
  <si>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</si>
  <si>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</si>
  <si>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</si>
  <si>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</si>
  <si>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</si>
  <si>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</si>
  <si>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</si>
  <si>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</si>
  <si>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</si>
  <si>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</si>
  <si>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</si>
  <si>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</si>
  <si>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</si>
  <si>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</si>
  <si>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</si>
  <si>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</si>
  <si>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</si>
  <si>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</si>
  <si>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</si>
  <si>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</si>
  <si>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</si>
  <si>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</si>
  <si>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</si>
  <si>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</si>
  <si>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</si>
  <si>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</si>
  <si>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</si>
  <si>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</si>
  <si>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</si>
  <si>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</si>
  <si>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</si>
  <si>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</si>
  <si>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</si>
  <si>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</si>
  <si>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</si>
  <si>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</si>
  <si>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</si>
  <si>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</si>
  <si>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</si>
  <si>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</si>
  <si>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</si>
  <si>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</si>
  <si>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</si>
  <si>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</si>
  <si>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</si>
  <si>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</si>
  <si>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</si>
  <si>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</si>
  <si>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</si>
  <si>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</si>
  <si>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</si>
  <si>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</si>
  <si>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</si>
  <si>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</si>
  <si>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</si>
  <si>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</si>
  <si>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</si>
  <si>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</si>
  <si>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</si>
  <si>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</si>
  <si>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</si>
  <si>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</si>
  <si>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</si>
  <si>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</si>
  <si>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</si>
  <si>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</si>
  <si>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</si>
  <si>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</si>
  <si>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</si>
  <si>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</si>
  <si>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</si>
  <si>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</si>
  <si>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</si>
  <si>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</si>
  <si>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</si>
  <si>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</si>
  <si>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</si>
  <si>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</si>
  <si>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</si>
  <si>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</si>
  <si>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</si>
  <si>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</si>
  <si>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</si>
  <si>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</si>
  <si>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</si>
  <si>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</si>
  <si>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</si>
  <si>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</si>
  <si>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</si>
  <si>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</si>
  <si>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</si>
  <si>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</si>
  <si>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</si>
  <si>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</si>
  <si>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</si>
  <si>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</si>
  <si>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</si>
  <si>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</si>
  <si>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</si>
  <si>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</si>
  <si>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</si>
  <si>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</si>
  <si>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</si>
  <si>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</si>
  <si>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</si>
  <si>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</si>
  <si>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</si>
  <si>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</si>
  <si>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</si>
  <si>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</si>
  <si>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</si>
  <si>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</si>
  <si>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</si>
  <si>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</si>
  <si>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</si>
  <si>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</si>
  <si>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</si>
  <si>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</si>
  <si>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</si>
  <si>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</si>
  <si>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</si>
  <si>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</si>
  <si>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</si>
  <si>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</si>
  <si>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</si>
  <si>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</si>
  <si>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</si>
  <si>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</si>
  <si>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</si>
  <si>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</si>
  <si>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</si>
  <si>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</si>
  <si>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</si>
  <si>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</si>
  <si>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</si>
  <si>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</si>
  <si>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</si>
  <si>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</si>
  <si>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</si>
  <si>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</si>
  <si>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</si>
  <si>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</si>
  <si>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</si>
  <si>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</si>
  <si>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</si>
  <si>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</si>
  <si>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</si>
  <si>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</si>
  <si>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</si>
  <si>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</si>
  <si>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</si>
  <si>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</si>
  <si>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</si>
  <si>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</si>
  <si>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</si>
  <si>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</si>
  <si>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</si>
  <si>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</si>
  <si>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</si>
  <si>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</si>
  <si>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</si>
  <si>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</si>
  <si>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</si>
  <si>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</si>
  <si>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</si>
  <si>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</si>
  <si>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</si>
  <si>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</si>
  <si>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</si>
  <si>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</si>
  <si>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</si>
  <si>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</si>
  <si>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</si>
  <si>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</si>
  <si>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</si>
  <si>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</si>
  <si>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</si>
  <si>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</si>
  <si>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</si>
  <si>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</si>
  <si>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</si>
  <si>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</si>
  <si>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</si>
  <si>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</si>
  <si>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</si>
  <si>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</si>
  <si>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</si>
  <si>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</si>
  <si>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</si>
  <si>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</si>
  <si>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</si>
  <si>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</si>
  <si>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</si>
  <si>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</si>
  <si>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</si>
  <si>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</si>
  <si>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</si>
  <si>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</si>
  <si>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</si>
  <si>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</si>
  <si>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</si>
  <si>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</si>
  <si>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</si>
  <si>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</si>
  <si>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</si>
  <si>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</si>
  <si>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</si>
  <si>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</si>
  <si>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</si>
  <si>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</si>
  <si>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</si>
  <si>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</si>
  <si>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</si>
  <si>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</si>
  <si>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</si>
  <si>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</si>
  <si>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</si>
  <si>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</si>
  <si>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</si>
  <si>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</si>
  <si>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</si>
  <si>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</si>
  <si>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</si>
  <si>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</si>
  <si>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</si>
  <si>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</si>
  <si>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</si>
  <si>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</si>
  <si>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</si>
  <si>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</si>
  <si>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</si>
  <si>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</si>
  <si>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</si>
  <si>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</si>
  <si>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</si>
  <si>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</si>
  <si>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</si>
  <si>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</si>
  <si>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</si>
  <si>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</si>
  <si>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</si>
  <si>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</si>
  <si>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</si>
  <si>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</si>
  <si>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</si>
  <si>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</si>
  <si>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</si>
  <si>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</si>
  <si>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</si>
  <si>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</si>
  <si>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</si>
  <si>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</si>
  <si>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</si>
  <si>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</si>
  <si>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</si>
  <si>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</si>
  <si>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</si>
  <si>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</si>
  <si>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</si>
  <si>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</si>
  <si>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</si>
  <si>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</si>
  <si>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</si>
  <si>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</si>
  <si>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</si>
  <si>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</si>
  <si>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</si>
  <si>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</si>
  <si>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</si>
  <si>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</si>
  <si>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</si>
  <si>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</si>
  <si>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</si>
  <si>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</si>
  <si>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</si>
  <si>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</si>
  <si>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</si>
  <si>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</si>
  <si>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</si>
  <si>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</si>
  <si>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</si>
  <si>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</si>
  <si>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</si>
  <si>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</si>
  <si>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</si>
  <si>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</si>
  <si>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</si>
  <si>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</si>
  <si>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</si>
  <si>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</si>
  <si>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</si>
  <si>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</si>
  <si>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</si>
  <si>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</si>
  <si>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</si>
  <si>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</si>
  <si>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</si>
  <si>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</si>
  <si>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</si>
  <si>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</si>
  <si>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</si>
  <si>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</si>
  <si>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</si>
  <si>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</si>
  <si>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</si>
  <si>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</si>
  <si>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</si>
  <si>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</si>
  <si>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</si>
  <si>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</si>
  <si>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</si>
  <si>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</si>
  <si>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</si>
  <si>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</si>
  <si>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</si>
  <si>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</si>
  <si>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</si>
  <si>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</si>
  <si>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</si>
  <si>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</si>
  <si>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</si>
  <si>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</si>
  <si>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</si>
  <si>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</si>
  <si>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</si>
  <si>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</si>
  <si>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</si>
  <si>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</si>
  <si>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</si>
  <si>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</si>
  <si>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</si>
  <si>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</si>
  <si>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</si>
  <si>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</si>
  <si>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</si>
  <si>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</si>
  <si>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</si>
  <si>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</si>
  <si>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</si>
  <si>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</si>
  <si>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</si>
  <si>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</si>
  <si>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</si>
  <si>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</si>
  <si>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</si>
  <si>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</si>
  <si>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</si>
  <si>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</si>
  <si>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</si>
  <si>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</si>
  <si>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</si>
  <si>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</si>
  <si>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</si>
  <si>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</si>
  <si>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</si>
  <si>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</si>
  <si>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</si>
  <si>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</si>
  <si>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</si>
  <si>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</si>
  <si>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</si>
  <si>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</si>
  <si>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</si>
  <si>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</si>
  <si>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</si>
  <si>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</si>
  <si>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</si>
  <si>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</si>
  <si>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</si>
  <si>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</si>
  <si>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</si>
  <si>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</si>
  <si>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</si>
  <si>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</si>
  <si>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</si>
  <si>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</si>
  <si>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</si>
  <si>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</si>
  <si>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</si>
  <si>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</si>
  <si>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</si>
  <si>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</si>
  <si>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</si>
  <si>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</si>
  <si>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</si>
  <si>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</si>
  <si>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</si>
  <si>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</si>
  <si>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</si>
  <si>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</si>
  <si>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</si>
  <si>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</si>
  <si>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</si>
  <si>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</si>
  <si>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</si>
  <si>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</si>
  <si>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</si>
  <si>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</si>
  <si>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</si>
  <si>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</si>
  <si>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</si>
  <si>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</si>
  <si>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</si>
  <si>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</si>
  <si>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</si>
  <si>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</si>
  <si>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</si>
  <si>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</si>
  <si>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</si>
  <si>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</si>
  <si>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</si>
  <si>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</si>
  <si>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</si>
  <si>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</si>
  <si>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</si>
  <si>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</si>
  <si>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</si>
  <si>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</si>
  <si>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</si>
  <si>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</si>
  <si>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</si>
  <si>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</si>
  <si>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</si>
  <si>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</si>
  <si>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</si>
  <si>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</si>
  <si>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</si>
  <si>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</si>
  <si>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</si>
  <si>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</si>
  <si>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</si>
  <si>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</si>
  <si>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</si>
  <si>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</si>
  <si>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</si>
  <si>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</si>
  <si>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</si>
  <si>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</si>
  <si>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</si>
  <si>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</si>
  <si>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</si>
  <si>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</si>
  <si>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</si>
  <si>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</si>
  <si>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</si>
  <si>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</si>
  <si>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</si>
  <si>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</si>
  <si>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</si>
  <si>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</si>
  <si>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</si>
  <si>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</si>
  <si>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</si>
  <si>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</si>
  <si>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</si>
  <si>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</si>
  <si>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</si>
  <si>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</si>
  <si>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</si>
  <si>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</si>
  <si>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</si>
  <si>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</si>
  <si>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</si>
  <si>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</si>
  <si>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</si>
  <si>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</si>
  <si>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</si>
  <si>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</si>
  <si>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</si>
  <si>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</si>
  <si>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</si>
  <si>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</si>
  <si>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</si>
  <si>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</si>
  <si>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</si>
  <si>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</si>
  <si>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</si>
  <si>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</si>
  <si>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</si>
  <si>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</si>
  <si>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</si>
  <si>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</si>
  <si>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</si>
  <si>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</si>
  <si>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</si>
  <si>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</si>
  <si>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</si>
  <si>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</si>
  <si>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</si>
  <si>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</si>
  <si>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</si>
  <si>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</si>
  <si>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</si>
  <si>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</si>
  <si>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</si>
  <si>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</si>
  <si>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</si>
  <si>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</si>
  <si>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</si>
  <si>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</si>
  <si>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</si>
  <si>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</si>
  <si>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</si>
  <si>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</si>
  <si>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</si>
  <si>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</si>
  <si>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</si>
  <si>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</si>
  <si>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</si>
  <si>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</si>
  <si>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</si>
  <si>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</si>
  <si>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</si>
  <si>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</si>
  <si>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</si>
  <si>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</si>
  <si>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</si>
  <si>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</si>
  <si>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</si>
  <si>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</si>
  <si>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</si>
  <si>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</si>
  <si>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</si>
  <si>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</si>
  <si>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</si>
  <si>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</si>
  <si>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</si>
  <si>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</si>
  <si>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</si>
  <si>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</si>
  <si>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</si>
  <si>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</si>
  <si>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</si>
  <si>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</si>
  <si>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</si>
  <si>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</si>
  <si>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</si>
  <si>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</si>
  <si>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</si>
  <si>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</si>
  <si>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</si>
  <si>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</si>
  <si>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</si>
  <si>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</si>
  <si>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</si>
  <si>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</si>
  <si>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</si>
  <si>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</si>
  <si>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</si>
  <si>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</si>
  <si>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</si>
  <si>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</si>
  <si>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</si>
  <si>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</si>
  <si>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</si>
  <si>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</si>
  <si>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</si>
  <si>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</si>
  <si>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</si>
  <si>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</si>
  <si>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</si>
  <si>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</si>
  <si>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</si>
  <si>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</si>
  <si>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</si>
  <si>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</si>
  <si>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</si>
  <si>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</si>
  <si>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</si>
  <si>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</si>
  <si>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</si>
  <si>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</si>
  <si>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</si>
  <si>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</si>
  <si>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</si>
  <si>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</si>
  <si>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</si>
  <si>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</si>
  <si>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</si>
  <si>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</si>
  <si>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</si>
  <si>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</si>
  <si>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</si>
  <si>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</si>
  <si>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</si>
  <si>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</si>
  <si>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</si>
  <si>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</si>
  <si>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</si>
  <si>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</si>
  <si>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</si>
  <si>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</si>
  <si>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</si>
  <si>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</si>
  <si>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</si>
  <si>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</si>
  <si>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</si>
  <si>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</si>
  <si>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</si>
  <si>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</si>
  <si>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</si>
  <si>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</si>
  <si>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</si>
  <si>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</si>
  <si>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</si>
  <si>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</si>
  <si>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</si>
  <si>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</si>
  <si>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</si>
  <si>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</si>
  <si>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</si>
  <si>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</si>
  <si>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</si>
  <si>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</si>
  <si>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</si>
  <si>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</si>
  <si>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</si>
  <si>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</si>
  <si>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</si>
  <si>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</si>
  <si>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</si>
  <si>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</si>
  <si>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</si>
  <si>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</si>
  <si>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</si>
  <si>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</si>
  <si>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</si>
  <si>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</si>
  <si>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</si>
  <si>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</si>
  <si>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</si>
  <si>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</si>
  <si>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</si>
  <si>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</si>
  <si>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</si>
  <si>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</si>
  <si>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</si>
  <si>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</si>
  <si>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</si>
  <si>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</si>
  <si>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</si>
  <si>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</si>
  <si>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</si>
  <si>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</si>
  <si>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</si>
  <si>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</si>
  <si>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</si>
  <si>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</si>
  <si>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</si>
  <si>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</si>
  <si>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</si>
  <si>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</si>
  <si>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</si>
  <si>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</si>
  <si>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</si>
  <si>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</si>
  <si>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</si>
  <si>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</si>
  <si>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</si>
  <si>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</si>
  <si>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</si>
  <si>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</si>
  <si>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</si>
  <si>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</si>
  <si>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</si>
  <si>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</si>
  <si>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</si>
  <si>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</si>
  <si>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</si>
  <si>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</si>
  <si>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</si>
  <si>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</si>
  <si>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</si>
  <si>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</si>
  <si>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</si>
  <si>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</si>
  <si>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</si>
  <si>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</si>
  <si>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</si>
  <si>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</si>
  <si>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</si>
  <si>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</si>
  <si>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</si>
  <si>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</si>
  <si>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</si>
  <si>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</si>
  <si>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</si>
  <si>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</si>
  <si>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</si>
  <si>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</si>
  <si>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</si>
  <si>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</si>
  <si>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</si>
  <si>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</si>
  <si>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</si>
  <si>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</si>
  <si>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</si>
  <si>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</si>
  <si>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</si>
  <si>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</si>
  <si>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</si>
  <si>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</si>
  <si>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</si>
  <si>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</si>
  <si>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</si>
  <si>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</si>
  <si>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</si>
  <si>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</si>
  <si>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</si>
  <si>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</si>
  <si>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</si>
  <si>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</si>
  <si>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</si>
  <si>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</si>
  <si>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</si>
  <si>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</si>
  <si>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</si>
  <si>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</si>
  <si>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</si>
  <si>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</si>
  <si>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</si>
  <si>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</si>
  <si>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</si>
  <si>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</si>
  <si>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</si>
  <si>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</si>
  <si>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</si>
  <si>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</si>
  <si>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</si>
  <si>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</si>
  <si>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</si>
  <si>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</si>
  <si>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</si>
  <si>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</si>
  <si>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</si>
  <si>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</si>
  <si>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</si>
  <si>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</si>
  <si>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</si>
  <si>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</si>
  <si>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</si>
  <si>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</si>
  <si>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</si>
  <si>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</si>
  <si>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</si>
  <si>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</si>
  <si>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</si>
  <si>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</si>
  <si>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</si>
  <si>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</si>
  <si>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</si>
  <si>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</si>
  <si>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</si>
  <si>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</si>
  <si>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</si>
  <si>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</si>
  <si>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</si>
  <si>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</si>
  <si>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</si>
  <si>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</si>
  <si>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</si>
  <si>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</si>
  <si>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</si>
  <si>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</si>
  <si>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</si>
  <si>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</si>
  <si>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</si>
  <si>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</si>
  <si>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</si>
  <si>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</si>
  <si>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</si>
  <si>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</si>
  <si>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</si>
  <si>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</si>
  <si>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</si>
  <si>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</si>
  <si>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</si>
  <si>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</si>
  <si>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</si>
  <si>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</si>
  <si>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</si>
  <si>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</si>
  <si>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</si>
  <si>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</si>
  <si>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</si>
  <si>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</si>
  <si>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</si>
  <si>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</si>
  <si>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</si>
  <si>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</si>
  <si>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</si>
  <si>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</si>
  <si>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</si>
  <si>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</si>
  <si>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</si>
  <si>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</si>
  <si>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</si>
  <si>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</si>
  <si>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</si>
  <si>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</si>
  <si>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</si>
  <si>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</si>
  <si>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</si>
  <si>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</si>
  <si>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</si>
  <si>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</si>
  <si>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</si>
  <si>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</si>
  <si>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</si>
  <si>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</si>
  <si>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</si>
  <si>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</si>
  <si>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</si>
  <si>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</si>
  <si>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</si>
  <si>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</si>
  <si>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</si>
  <si>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</si>
  <si>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</si>
  <si>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</si>
  <si>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</si>
  <si>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</si>
  <si>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</si>
  <si>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</si>
  <si>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</si>
  <si>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</si>
  <si>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</si>
  <si>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</si>
  <si>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</si>
  <si>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</si>
  <si>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</si>
  <si>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</si>
  <si>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</si>
  <si>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</si>
  <si>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</si>
  <si>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</si>
  <si>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</si>
  <si>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</si>
  <si>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</si>
  <si>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</si>
  <si>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</si>
  <si>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</si>
  <si>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</si>
  <si>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</si>
  <si>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</si>
  <si>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</si>
  <si>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</si>
  <si>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</si>
  <si>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</si>
  <si>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</si>
  <si>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</si>
  <si>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</si>
  <si>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</si>
  <si>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</si>
  <si>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</si>
  <si>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</si>
  <si>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</si>
  <si>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</si>
  <si>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</si>
  <si>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</si>
  <si>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</si>
  <si>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</si>
  <si>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</si>
  <si>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</si>
  <si>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</si>
  <si>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</si>
  <si>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</si>
  <si>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</si>
  <si>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</si>
  <si>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</si>
  <si>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</si>
  <si>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</si>
  <si>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</si>
  <si>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</si>
  <si>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</si>
  <si>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</si>
  <si>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</si>
  <si>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</si>
  <si>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</si>
  <si>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</si>
  <si>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</si>
  <si>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</si>
  <si>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</si>
  <si>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</si>
  <si>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</si>
  <si>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</si>
  <si>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</si>
  <si>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</si>
  <si>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</si>
  <si>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</si>
  <si>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</si>
  <si>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</si>
  <si>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</si>
  <si>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</si>
  <si>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</si>
  <si>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</si>
  <si>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</si>
  <si>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</si>
  <si>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</si>
  <si>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</si>
  <si>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</si>
  <si>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</si>
  <si>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</si>
  <si>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</si>
  <si>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</si>
  <si>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</si>
  <si>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</si>
  <si>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</si>
  <si>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</si>
  <si>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</si>
  <si>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</si>
  <si>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</si>
  <si>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</si>
  <si>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</si>
  <si>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</si>
  <si>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</si>
  <si>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</si>
  <si>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</si>
  <si>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</si>
  <si>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</si>
  <si>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</si>
  <si>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</si>
  <si>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</si>
  <si>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</si>
  <si>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</si>
  <si>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</si>
  <si>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</si>
  <si>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</si>
  <si>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</si>
  <si>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</si>
  <si>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</si>
  <si>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</si>
  <si>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</si>
  <si>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</si>
  <si>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</si>
  <si>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</si>
  <si>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</si>
  <si>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</si>
  <si>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</si>
  <si>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</si>
  <si>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</si>
  <si>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</si>
  <si>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</si>
  <si>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</si>
  <si>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</si>
  <si>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</si>
  <si>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</si>
  <si>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</si>
  <si>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</si>
  <si>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</si>
  <si>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</si>
  <si>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</si>
  <si>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</si>
  <si>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</si>
  <si>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</si>
  <si>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</si>
  <si>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</si>
  <si>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</si>
  <si>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</si>
  <si>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</si>
  <si>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</si>
  <si>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</si>
  <si>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</si>
  <si>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</si>
  <si>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</si>
  <si>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</si>
  <si>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</si>
  <si>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</si>
  <si>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</si>
  <si>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</si>
  <si>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</si>
  <si>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</si>
  <si>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</si>
  <si>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</si>
  <si>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</si>
  <si>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</si>
  <si>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</si>
  <si>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</si>
  <si>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</si>
  <si>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</si>
  <si>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</si>
  <si>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</si>
  <si>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</si>
  <si>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</si>
  <si>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</si>
  <si>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</si>
  <si>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</si>
  <si>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</si>
  <si>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</si>
  <si>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</si>
  <si>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</si>
  <si>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</si>
  <si>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</si>
  <si>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</si>
  <si>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</si>
  <si>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</si>
  <si>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</si>
  <si>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</si>
  <si>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</si>
  <si>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</si>
  <si>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</si>
  <si>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</si>
  <si>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</si>
  <si>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</si>
  <si>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</si>
  <si>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</si>
  <si>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</si>
  <si>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</si>
  <si>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</si>
  <si>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</si>
  <si>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</si>
  <si>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</si>
  <si>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</si>
  <si>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</si>
  <si>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</si>
  <si>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</si>
  <si>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</si>
  <si>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</si>
  <si>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</si>
  <si>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</si>
  <si>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</si>
  <si>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</si>
  <si>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</si>
  <si>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</si>
  <si>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</si>
  <si>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</si>
  <si>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</si>
  <si>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</si>
  <si>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</si>
  <si>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</si>
  <si>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</si>
  <si>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</si>
  <si>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</si>
  <si>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</si>
  <si>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</si>
  <si>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</si>
  <si>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</si>
  <si>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</si>
  <si>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</si>
  <si>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</si>
  <si>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</si>
  <si>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</si>
  <si>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</si>
  <si>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</si>
  <si>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</si>
  <si>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</si>
  <si>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</si>
  <si>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</si>
  <si>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</si>
  <si>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</si>
  <si>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</si>
  <si>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</si>
  <si>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</si>
  <si>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</si>
  <si>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</si>
  <si>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</si>
  <si>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</si>
  <si>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</si>
  <si>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</si>
  <si>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</si>
  <si>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</si>
  <si>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</si>
  <si>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</si>
  <si>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</si>
  <si>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</si>
  <si>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</si>
  <si>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</si>
  <si>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</si>
  <si>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</si>
  <si>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</si>
  <si>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</si>
  <si>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</si>
  <si>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</si>
  <si>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</si>
  <si>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</si>
  <si>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</si>
  <si>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</si>
  <si>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</si>
  <si>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</si>
  <si>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</si>
  <si>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</si>
  <si>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</si>
  <si>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</si>
  <si>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</si>
  <si>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</si>
  <si>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</si>
  <si>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</si>
  <si>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</si>
  <si>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</si>
  <si>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</si>
  <si>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</si>
  <si>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</si>
  <si>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</si>
  <si>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</si>
  <si>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</si>
  <si>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</si>
  <si>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</si>
  <si>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</si>
  <si>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</si>
  <si>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</si>
  <si>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</si>
  <si>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</si>
  <si>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</si>
  <si>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</si>
  <si>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</si>
  <si>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</si>
  <si>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</si>
  <si>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</si>
  <si>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</si>
  <si>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</si>
  <si>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</si>
  <si>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</si>
  <si>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</si>
  <si>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</si>
  <si>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</si>
  <si>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</si>
  <si>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</si>
  <si>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</si>
  <si>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</si>
  <si>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</si>
  <si>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</si>
  <si>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</si>
  <si>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</si>
  <si>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</si>
  <si>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</si>
  <si>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</si>
  <si>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</si>
  <si>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</si>
  <si>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</si>
  <si>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</si>
  <si>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</si>
  <si>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</si>
  <si>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</si>
  <si>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</si>
  <si>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</si>
  <si>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</si>
  <si>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</si>
  <si>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</si>
  <si>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</si>
  <si>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</si>
  <si>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</si>
  <si>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</si>
  <si>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</si>
  <si>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</si>
  <si>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</si>
  <si>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</si>
  <si>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</si>
  <si>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</si>
  <si>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</si>
  <si>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</si>
  <si>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</si>
  <si>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</si>
  <si>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</si>
  <si>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</si>
  <si>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</si>
  <si>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</si>
  <si>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</si>
  <si>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</si>
  <si>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</si>
  <si>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</si>
  <si>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</si>
  <si>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</si>
  <si>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</si>
  <si>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</si>
  <si>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</si>
  <si>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</si>
  <si>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</si>
  <si>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</si>
  <si>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</si>
  <si>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</si>
  <si>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</si>
  <si>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</si>
  <si>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</si>
  <si>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</si>
  <si>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</si>
  <si>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</si>
  <si>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</si>
  <si>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</si>
  <si>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</si>
  <si>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</si>
  <si>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</si>
  <si>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</si>
  <si>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</si>
  <si>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</si>
  <si>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</si>
  <si>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</si>
  <si>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</si>
  <si>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</si>
  <si>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</si>
  <si>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</si>
  <si>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</si>
  <si>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</si>
  <si>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</si>
  <si>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</si>
  <si>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</si>
  <si>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</si>
  <si>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</si>
  <si>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</si>
  <si>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</si>
  <si>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</si>
  <si>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</si>
  <si>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</si>
  <si>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</si>
  <si>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</si>
  <si>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</si>
  <si>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</si>
  <si>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</si>
  <si>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</si>
  <si>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</si>
  <si>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</si>
  <si>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</si>
  <si>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</si>
  <si>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</si>
  <si>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</si>
  <si>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</si>
  <si>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</si>
  <si>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</si>
  <si>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</si>
  <si>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</si>
  <si>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</si>
  <si>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</si>
  <si>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</si>
  <si>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</si>
  <si>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</si>
  <si>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</si>
  <si>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</si>
  <si>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</si>
  <si>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</si>
  <si>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</si>
  <si>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</si>
  <si>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</si>
  <si>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</si>
  <si>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</si>
  <si>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</si>
  <si>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</si>
  <si>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</si>
  <si>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</si>
  <si>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</si>
  <si>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</si>
  <si>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</si>
  <si>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</si>
  <si>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</si>
  <si>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</si>
  <si>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</si>
  <si>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</si>
  <si>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</si>
  <si>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</si>
  <si>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</si>
  <si>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</si>
  <si>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</si>
  <si>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</si>
  <si>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</si>
  <si>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</si>
  <si>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</si>
  <si>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</si>
  <si>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</si>
  <si>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</si>
  <si>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</si>
  <si>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</si>
  <si>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</si>
  <si>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</si>
  <si>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</si>
  <si>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</si>
  <si>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</si>
  <si>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</si>
  <si>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</si>
  <si>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</si>
  <si>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</si>
  <si>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</si>
  <si>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</si>
  <si>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</si>
  <si>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</si>
  <si>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</si>
  <si>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</si>
  <si>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</si>
  <si>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</si>
  <si>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</si>
  <si>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</si>
  <si>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</si>
  <si>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</si>
  <si>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</si>
  <si>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</si>
  <si>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</si>
  <si>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</si>
  <si>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</si>
  <si>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</si>
  <si>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</si>
  <si>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</si>
  <si>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</si>
  <si>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</si>
  <si>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</si>
  <si>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</si>
  <si>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</si>
  <si>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</si>
  <si>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</si>
  <si>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</si>
  <si>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</si>
  <si>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</si>
  <si>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</si>
  <si>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</si>
  <si>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</si>
  <si>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</si>
  <si>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</si>
  <si>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</si>
  <si>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</si>
  <si>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</si>
  <si>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</si>
  <si>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</si>
  <si>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</si>
  <si>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</si>
  <si>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</si>
  <si>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</si>
  <si>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</si>
  <si>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</si>
  <si>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</si>
  <si>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</si>
  <si>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</si>
  <si>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</si>
  <si>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</si>
  <si>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</si>
  <si>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</si>
  <si>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</si>
  <si>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</si>
  <si>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</si>
  <si>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</si>
  <si>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</si>
  <si>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</si>
  <si>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</si>
  <si>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</si>
  <si>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</si>
  <si>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</si>
  <si>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</si>
  <si>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</si>
  <si>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</si>
  <si>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</si>
  <si>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</si>
  <si>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</si>
  <si>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</si>
  <si>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</si>
  <si>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</si>
  <si>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</si>
  <si>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</si>
  <si>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</si>
  <si>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</si>
  <si>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</si>
  <si>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</si>
  <si>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</si>
  <si>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</si>
  <si>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</si>
  <si>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</si>
  <si>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</si>
  <si>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</si>
  <si>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</si>
  <si>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</si>
  <si>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</si>
  <si>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</si>
  <si>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</si>
  <si>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</si>
  <si>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</si>
  <si>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</si>
  <si>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</si>
  <si>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</si>
  <si>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</si>
  <si>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</si>
  <si>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</si>
  <si>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</si>
  <si>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</si>
  <si>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</si>
  <si>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</si>
  <si>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</si>
  <si>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</si>
  <si>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</si>
  <si>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</si>
  <si>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</si>
  <si>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</si>
  <si>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</si>
  <si>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</si>
  <si>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</si>
  <si>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</si>
  <si>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</si>
  <si>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</si>
  <si>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</si>
  <si>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</si>
  <si>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</si>
  <si>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</si>
  <si>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</si>
  <si>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</si>
  <si>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</si>
  <si>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</si>
  <si>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</si>
  <si>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</si>
  <si>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</si>
  <si>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</si>
  <si>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</si>
  <si>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</si>
  <si>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</si>
  <si>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</si>
  <si>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</si>
  <si>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</si>
  <si>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</si>
  <si>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</si>
  <si>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</si>
  <si>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</si>
  <si>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</si>
  <si>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</si>
  <si>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</si>
  <si>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</si>
  <si>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</si>
  <si>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</si>
  <si>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</si>
  <si>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</si>
  <si>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</si>
  <si>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</si>
  <si>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</si>
  <si>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</si>
  <si>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</si>
  <si>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</si>
  <si>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</si>
  <si>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</si>
  <si>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</si>
  <si>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</si>
  <si>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</si>
  <si>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</si>
  <si>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</si>
  <si>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</si>
  <si>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</si>
  <si>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</si>
  <si>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</si>
  <si>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</si>
  <si>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</si>
  <si>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</si>
  <si>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</si>
  <si>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</si>
  <si>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</si>
  <si>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</si>
  <si>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</si>
  <si>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</si>
  <si>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</si>
  <si>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</si>
  <si>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</si>
  <si>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</si>
  <si>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</si>
  <si>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</si>
  <si>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</si>
  <si>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</si>
  <si>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</si>
  <si>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</si>
  <si>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</si>
  <si>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</si>
  <si>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</si>
  <si>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</si>
  <si>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</si>
  <si>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</si>
  <si>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</si>
  <si>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</si>
  <si>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</si>
  <si>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</si>
  <si>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</si>
  <si>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</si>
  <si>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</si>
  <si>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</si>
  <si>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</si>
  <si>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</si>
  <si>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</si>
  <si>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</si>
  <si>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</si>
  <si>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</si>
  <si>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</si>
  <si>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</si>
  <si>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</si>
  <si>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</si>
  <si>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</si>
  <si>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</si>
  <si>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</si>
  <si>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</si>
  <si>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</si>
  <si>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</si>
  <si>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</si>
  <si>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</si>
  <si>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</si>
  <si>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</si>
  <si>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</si>
  <si>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</si>
  <si>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</si>
  <si>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</si>
  <si>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</si>
  <si>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</si>
  <si>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</si>
  <si>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</si>
  <si>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</si>
  <si>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</si>
  <si>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</si>
  <si>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</si>
  <si>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</si>
  <si>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</si>
  <si>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</si>
  <si>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</si>
  <si>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</si>
  <si>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</si>
  <si>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</si>
  <si>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</si>
  <si>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</si>
  <si>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</si>
  <si>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</si>
  <si>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</si>
  <si>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</si>
  <si>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</si>
  <si>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</si>
  <si>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</si>
  <si>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</si>
  <si>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</si>
  <si>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</si>
  <si>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</si>
  <si>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</si>
  <si>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</si>
  <si>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</si>
  <si>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</si>
  <si>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</si>
  <si>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</si>
  <si>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</si>
  <si>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</si>
  <si>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</si>
  <si>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</si>
  <si>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</si>
  <si>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</si>
  <si>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</si>
  <si>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</si>
  <si>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</si>
  <si>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</si>
  <si>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</si>
  <si>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</si>
  <si>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</si>
  <si>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</si>
  <si>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</si>
  <si>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</si>
  <si>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</si>
  <si>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</si>
  <si>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</si>
  <si>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</si>
  <si>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</si>
  <si>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</si>
  <si>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</si>
  <si>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</si>
  <si>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</si>
  <si>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</si>
  <si>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</si>
  <si>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</si>
  <si>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</si>
  <si>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</si>
  <si>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</si>
  <si>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</si>
  <si>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</si>
  <si>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</si>
  <si>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</si>
  <si>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</si>
  <si>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</si>
  <si>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</si>
  <si>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</si>
  <si>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</si>
  <si>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</si>
  <si>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</si>
  <si>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</si>
  <si>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</si>
  <si>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</si>
  <si>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</si>
  <si>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</si>
  <si>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</si>
  <si>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</si>
  <si>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</si>
  <si>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</si>
  <si>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</si>
  <si>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</si>
  <si>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</si>
  <si>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</si>
  <si>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</si>
  <si>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</si>
  <si>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</si>
  <si>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</si>
  <si>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</si>
  <si>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</si>
  <si>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</si>
  <si>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</si>
  <si>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</si>
  <si>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</si>
  <si>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</si>
  <si>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</si>
  <si>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</si>
  <si>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</si>
  <si>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</si>
  <si>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</si>
  <si>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</si>
  <si>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</si>
  <si>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</si>
  <si>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</si>
  <si>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</si>
  <si>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</si>
  <si>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</si>
  <si>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</si>
  <si>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</si>
  <si>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</si>
  <si>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</si>
  <si>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</si>
  <si>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</si>
  <si>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</si>
  <si>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</si>
  <si>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</si>
  <si>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</si>
  <si>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</si>
  <si>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</si>
  <si>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</si>
  <si>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</si>
  <si>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</si>
  <si>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</si>
  <si>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</si>
  <si>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</si>
  <si>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</si>
  <si>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</si>
  <si>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</si>
  <si>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</si>
  <si>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</si>
  <si>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</si>
  <si>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</si>
  <si>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</si>
  <si>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</si>
  <si>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</si>
  <si>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</si>
  <si>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</si>
  <si>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</si>
  <si>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</si>
  <si>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</si>
  <si>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</si>
  <si>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</si>
  <si>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</si>
  <si>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</si>
  <si>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</si>
  <si>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</si>
  <si>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</si>
  <si>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</si>
  <si>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</si>
  <si>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</si>
  <si>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</si>
  <si>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</si>
  <si>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</si>
  <si>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</si>
  <si>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</si>
  <si>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</si>
  <si>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</si>
  <si>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</si>
  <si>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</si>
  <si>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</si>
  <si>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</si>
  <si>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</si>
  <si>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</si>
  <si>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</si>
  <si>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</si>
  <si>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</si>
  <si>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</si>
  <si>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</si>
  <si>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</si>
  <si>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</si>
  <si>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</si>
  <si>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</si>
  <si>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</si>
  <si>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</si>
  <si>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</si>
  <si>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</si>
  <si>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</si>
  <si>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</si>
  <si>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</si>
  <si>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</si>
  <si>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</si>
  <si>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</si>
  <si>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</si>
  <si>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</si>
  <si>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</si>
  <si>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</si>
  <si>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</si>
  <si>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</si>
  <si>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</si>
  <si>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</si>
  <si>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</si>
  <si>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</si>
  <si>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</si>
  <si>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</si>
  <si>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</si>
  <si>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</si>
  <si>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</si>
  <si>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</si>
  <si>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</si>
  <si>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</si>
  <si>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</si>
  <si>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</si>
  <si>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</si>
  <si>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</si>
  <si>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</si>
  <si>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</si>
  <si>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</si>
  <si>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</si>
  <si>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</si>
  <si>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</si>
  <si>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</si>
  <si>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</si>
  <si>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</si>
  <si>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</si>
  <si>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</si>
  <si>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</si>
  <si>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</si>
  <si>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</si>
  <si>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</si>
  <si>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</si>
  <si>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</si>
  <si>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</si>
  <si>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</si>
  <si>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</si>
  <si>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</si>
  <si>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</si>
  <si>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</si>
  <si>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</si>
  <si>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</si>
  <si>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</si>
  <si>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</si>
  <si>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</si>
  <si>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</si>
  <si>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</si>
  <si>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</si>
  <si>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</si>
  <si>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</si>
  <si>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</si>
  <si>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</si>
  <si>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</si>
  <si>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</si>
  <si>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</si>
  <si>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</si>
  <si>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</si>
  <si>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</si>
  <si>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</si>
  <si>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</si>
  <si>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</si>
  <si>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</si>
  <si>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</si>
  <si>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</si>
  <si>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</si>
  <si>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</si>
  <si>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</si>
  <si>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</si>
  <si>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</si>
  <si>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</si>
  <si>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</si>
  <si>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</si>
  <si>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</si>
  <si>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</si>
  <si>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</si>
  <si>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</si>
  <si>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</si>
  <si>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</si>
  <si>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</si>
  <si>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</si>
  <si>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</si>
  <si>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</si>
  <si>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</si>
  <si>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</si>
  <si>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</si>
  <si>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</si>
  <si>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</si>
  <si>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</si>
  <si>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</si>
  <si>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</si>
  <si>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</si>
  <si>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</si>
  <si>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</si>
  <si>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</si>
  <si>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</si>
  <si>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</si>
  <si>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</si>
  <si>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</si>
  <si>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</si>
  <si>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</si>
  <si>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</si>
  <si>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</si>
  <si>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</si>
  <si>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</si>
  <si>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</si>
  <si>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</si>
  <si>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</si>
  <si>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</si>
  <si>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</si>
  <si>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</si>
  <si>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</si>
  <si>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</si>
  <si>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</si>
  <si>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</si>
  <si>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</si>
  <si>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</si>
  <si>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</si>
  <si>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</si>
  <si>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</si>
  <si>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</si>
  <si>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</si>
  <si>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</si>
  <si>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</si>
  <si>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</si>
  <si>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</si>
  <si>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</si>
  <si>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</si>
  <si>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</si>
  <si>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</si>
  <si>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</si>
  <si>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</si>
  <si>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</si>
  <si>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</si>
  <si>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</si>
  <si>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</si>
  <si>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</si>
  <si>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</si>
  <si>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</si>
  <si>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</si>
  <si>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</si>
  <si>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</si>
  <si>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</si>
  <si>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</si>
  <si>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</si>
  <si>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</si>
  <si>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</si>
  <si>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</si>
  <si>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</si>
  <si>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</si>
  <si>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</si>
  <si>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</si>
  <si>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</si>
  <si>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</si>
  <si>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</si>
  <si>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</si>
  <si>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</si>
  <si>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</si>
  <si>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</si>
  <si>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</si>
  <si>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</si>
  <si>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</si>
  <si>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</si>
  <si>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</si>
  <si>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</si>
  <si>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</si>
  <si>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</si>
  <si>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</si>
  <si>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</si>
  <si>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</si>
  <si>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</si>
  <si>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</si>
  <si>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</si>
  <si>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</si>
  <si>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</si>
  <si>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</si>
  <si>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</si>
  <si>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</si>
  <si>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</si>
  <si>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</si>
  <si>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</si>
  <si>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</si>
  <si>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</si>
  <si>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</si>
  <si>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</si>
  <si>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</si>
  <si>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</si>
  <si>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</si>
  <si>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</si>
  <si>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</si>
  <si>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</si>
  <si>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</si>
  <si>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</si>
  <si>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</si>
  <si>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</si>
  <si>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</si>
  <si>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</si>
  <si>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</si>
  <si>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</si>
  <si>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</si>
  <si>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</si>
  <si>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</si>
  <si>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</si>
  <si>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</si>
  <si>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</si>
  <si>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</si>
  <si>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</si>
  <si>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</si>
  <si>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</si>
  <si>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</si>
  <si>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</si>
  <si>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</si>
  <si>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</si>
  <si>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</si>
  <si>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</si>
  <si>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</si>
  <si>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</si>
  <si>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</si>
  <si>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</si>
  <si>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</si>
  <si>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</si>
  <si>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</si>
  <si>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</si>
  <si>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</si>
  <si>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</si>
  <si>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</si>
  <si>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</si>
  <si>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</si>
  <si>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</si>
  <si>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</si>
  <si>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</si>
  <si>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</si>
  <si>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</si>
  <si>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</si>
  <si>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</si>
  <si>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</si>
  <si>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</si>
  <si>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</si>
  <si>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</si>
  <si>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</si>
  <si>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</si>
  <si>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</si>
  <si>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</si>
  <si>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</si>
  <si>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</si>
  <si>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</si>
  <si>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</si>
  <si>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</si>
  <si>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</si>
  <si>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</si>
  <si>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</si>
  <si>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</si>
  <si>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</si>
  <si>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</si>
  <si>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</si>
  <si>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</si>
  <si>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</si>
  <si>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</si>
  <si>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</si>
  <si>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</si>
  <si>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</si>
  <si>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</si>
  <si>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</si>
  <si>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</si>
  <si>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</si>
  <si>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</si>
  <si>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</si>
  <si>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</si>
  <si>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</si>
  <si>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</si>
  <si>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</si>
  <si>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</si>
  <si>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</si>
  <si>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</si>
  <si>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</si>
  <si>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</si>
  <si>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</si>
  <si>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</si>
  <si>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</si>
  <si>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</si>
  <si>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</si>
  <si>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</si>
  <si>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</si>
  <si>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</si>
  <si>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</si>
  <si>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</si>
  <si>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</si>
  <si>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</si>
  <si>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</si>
  <si>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</si>
  <si>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</si>
  <si>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</si>
  <si>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</si>
  <si>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</si>
  <si>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</si>
  <si>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</si>
  <si>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</si>
  <si>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</si>
  <si>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</si>
  <si>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</si>
  <si>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</si>
  <si>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</si>
  <si>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</si>
  <si>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</si>
  <si>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</si>
  <si>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</si>
  <si>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</si>
  <si>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</si>
  <si>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</si>
  <si>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</si>
  <si>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</si>
  <si>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</si>
  <si>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</si>
  <si>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</si>
  <si>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</si>
  <si>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</si>
  <si>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</si>
  <si>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</si>
  <si>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</si>
  <si>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</si>
  <si>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</si>
  <si>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</si>
  <si>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</si>
  <si>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</si>
  <si>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</si>
  <si>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</si>
  <si>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</si>
  <si>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</si>
  <si>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</si>
  <si>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</si>
  <si>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</si>
  <si>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</si>
  <si>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</si>
  <si>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</si>
  <si>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</si>
  <si>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</si>
  <si>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</si>
  <si>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</si>
  <si>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</si>
  <si>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</si>
  <si>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</si>
  <si>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</si>
  <si>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</si>
  <si>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</si>
  <si>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</si>
  <si>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</si>
  <si>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</si>
  <si>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</si>
  <si>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</si>
  <si>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</si>
  <si>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</si>
  <si>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</si>
  <si>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</si>
  <si>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</si>
  <si>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</si>
  <si>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</si>
  <si>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</si>
  <si>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</si>
  <si>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</si>
  <si>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</si>
  <si>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</si>
  <si>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</si>
  <si>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</si>
  <si>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</si>
  <si>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</si>
  <si>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</si>
  <si>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</si>
  <si>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</si>
  <si>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</si>
  <si>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</si>
  <si>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</si>
  <si>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</si>
  <si>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</si>
  <si>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</si>
  <si>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</si>
  <si>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</si>
  <si>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</si>
  <si>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</si>
  <si>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</si>
  <si>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</si>
  <si>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</si>
  <si>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</si>
  <si>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</si>
  <si>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</si>
  <si>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</si>
  <si>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</si>
  <si>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</si>
  <si>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</si>
  <si>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</si>
  <si>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</si>
  <si>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</si>
  <si>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</si>
  <si>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</si>
  <si>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</si>
  <si>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</si>
  <si>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</si>
  <si>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</si>
  <si>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</si>
  <si>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</si>
  <si>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</si>
  <si>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</si>
  <si>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</si>
  <si>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</si>
  <si>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</si>
  <si>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</si>
  <si>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</si>
  <si>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</si>
  <si>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</si>
  <si>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</si>
  <si>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</si>
  <si>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</si>
  <si>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</si>
  <si>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</si>
  <si>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</si>
  <si>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</si>
  <si>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</si>
  <si>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</si>
  <si>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</si>
  <si>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</si>
  <si>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</si>
  <si>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</si>
  <si>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</si>
  <si>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</si>
  <si>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</si>
  <si>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</si>
  <si>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</si>
  <si>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</si>
  <si>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</si>
  <si>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</si>
  <si>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</si>
  <si>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</si>
  <si>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</si>
  <si>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</si>
  <si>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</si>
  <si>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</si>
  <si>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</si>
  <si>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</si>
  <si>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</si>
  <si>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</si>
  <si>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</si>
  <si>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</si>
  <si>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</si>
  <si>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</si>
  <si>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</si>
  <si>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</si>
  <si>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</si>
  <si>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</si>
  <si>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</si>
  <si>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</si>
  <si>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</si>
  <si>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</si>
  <si>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</si>
  <si>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</si>
  <si>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</si>
  <si>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</si>
  <si>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</si>
  <si>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</si>
  <si>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</si>
  <si>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</si>
  <si>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</si>
  <si>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</si>
  <si>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</si>
  <si>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</si>
  <si>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</si>
  <si>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</si>
  <si>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</si>
  <si>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</si>
  <si>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</si>
  <si>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</si>
  <si>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</si>
  <si>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</si>
  <si>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</si>
  <si>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</si>
  <si>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</si>
  <si>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</si>
  <si>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</si>
  <si>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</si>
  <si>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</si>
  <si>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</si>
  <si>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</si>
  <si>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</si>
  <si>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</si>
  <si>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</si>
  <si>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</si>
  <si>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</si>
  <si>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</si>
  <si>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</si>
  <si>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</si>
  <si>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</si>
  <si>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</si>
  <si>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</si>
  <si>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</si>
  <si>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</si>
  <si>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</si>
  <si>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</si>
  <si>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</si>
  <si>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</si>
  <si>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</si>
  <si>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</si>
  <si>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</si>
  <si>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</si>
  <si>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</si>
  <si>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</si>
  <si>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</si>
  <si>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</si>
  <si>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</si>
  <si>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</si>
  <si>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</si>
  <si>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</si>
  <si>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</si>
  <si>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</si>
  <si>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</si>
  <si>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</si>
  <si>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</si>
  <si>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</si>
  <si>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</si>
  <si>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</si>
  <si>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</si>
  <si>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</si>
  <si>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</si>
  <si>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</si>
  <si>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</si>
  <si>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</si>
  <si>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</si>
  <si>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</si>
  <si>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</si>
  <si>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</si>
  <si>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</si>
  <si>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</si>
  <si>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</si>
  <si>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</si>
  <si>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</si>
  <si>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</si>
  <si>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</si>
  <si>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</si>
  <si>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</si>
  <si>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</si>
  <si>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</si>
  <si>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</si>
  <si>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</si>
  <si>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</si>
  <si>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</si>
  <si>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</si>
  <si>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</si>
  <si>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</si>
  <si>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</si>
  <si>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</si>
  <si>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</si>
  <si>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</si>
  <si>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</si>
  <si>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</si>
  <si>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</si>
  <si>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</si>
  <si>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</si>
  <si>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</si>
  <si>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</si>
  <si>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</si>
  <si>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</si>
  <si>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</si>
  <si>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</si>
  <si>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</si>
  <si>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</si>
  <si>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</si>
  <si>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</si>
  <si>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</si>
  <si>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</si>
  <si>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</si>
  <si>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</si>
  <si>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</si>
  <si>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</si>
  <si>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</si>
  <si>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</si>
  <si>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</si>
  <si>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</si>
  <si>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</si>
  <si>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</si>
  <si>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</si>
  <si>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</si>
  <si>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</si>
  <si>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</si>
  <si>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</si>
  <si>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</si>
  <si>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</si>
  <si>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</si>
  <si>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</si>
  <si>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</si>
  <si>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</si>
  <si>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</si>
  <si>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</si>
  <si>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</si>
  <si>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</si>
  <si>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</si>
  <si>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</si>
  <si>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</si>
  <si>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</si>
  <si>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</si>
  <si>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</si>
  <si>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</si>
  <si>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</si>
  <si>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</si>
  <si>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</si>
  <si>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</si>
  <si>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</si>
  <si>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</si>
  <si>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</si>
  <si>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</si>
  <si>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</si>
  <si>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</si>
  <si>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</si>
  <si>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</si>
  <si>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</si>
  <si>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</si>
  <si>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</si>
  <si>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</si>
  <si>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</si>
  <si>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</si>
  <si>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</si>
  <si>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</si>
  <si>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</si>
  <si>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</si>
  <si>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</si>
  <si>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</si>
  <si>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</si>
  <si>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</si>
  <si>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</si>
  <si>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</si>
  <si>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</si>
  <si>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</si>
  <si>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</si>
  <si>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</si>
  <si>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</si>
  <si>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</si>
  <si>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</si>
  <si>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</si>
  <si>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</si>
  <si>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</si>
  <si>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</si>
  <si>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</si>
  <si>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</si>
  <si>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</si>
  <si>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</si>
  <si>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</si>
  <si>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</si>
  <si>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</si>
  <si>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</si>
  <si>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</si>
  <si>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</si>
  <si>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</si>
  <si>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</si>
  <si>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</si>
  <si>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</si>
  <si>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</si>
  <si>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</si>
  <si>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</si>
  <si>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</si>
  <si>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</si>
  <si>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</si>
  <si>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</si>
  <si>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</si>
  <si>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</si>
  <si>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</si>
  <si>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</si>
  <si>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</si>
  <si>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</si>
  <si>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</si>
  <si>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</si>
  <si>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</si>
  <si>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</si>
  <si>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</si>
  <si>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</si>
  <si>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</si>
  <si>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</si>
  <si>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</si>
  <si>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</si>
  <si>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</si>
  <si>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</si>
  <si>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</si>
  <si>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</si>
  <si>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</si>
  <si>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</si>
  <si>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</si>
  <si>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</si>
  <si>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</si>
  <si>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</si>
  <si>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</si>
  <si>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</si>
  <si>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</si>
  <si>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</si>
  <si>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</si>
  <si>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</si>
  <si>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</si>
  <si>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</si>
  <si>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</si>
  <si>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</si>
  <si>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</si>
  <si>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</si>
  <si>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</si>
  <si>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</si>
  <si>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</si>
  <si>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</si>
  <si>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</si>
  <si>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</si>
  <si>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</si>
  <si>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</si>
  <si>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</si>
  <si>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</si>
  <si>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</si>
  <si>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</si>
  <si>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</si>
  <si>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</si>
  <si>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</si>
  <si>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</si>
  <si>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</si>
  <si>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</si>
  <si>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</si>
  <si>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</si>
  <si>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</si>
  <si>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</si>
  <si>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</si>
  <si>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</si>
  <si>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</si>
  <si>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</si>
  <si>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</si>
  <si>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</si>
  <si>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</si>
  <si>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</si>
  <si>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</si>
  <si>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</si>
  <si>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</si>
  <si>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</si>
  <si>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</si>
  <si>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</si>
  <si>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</si>
  <si>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</si>
  <si>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</si>
  <si>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</si>
  <si>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</si>
  <si>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</si>
  <si>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</si>
  <si>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</si>
  <si>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</si>
  <si>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</si>
  <si>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</si>
  <si>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</si>
  <si>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</si>
  <si>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</si>
  <si>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</si>
  <si>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</si>
  <si>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</si>
  <si>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</si>
  <si>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</si>
  <si>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</si>
  <si>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</si>
  <si>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</si>
  <si>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</si>
  <si>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</si>
  <si>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</si>
  <si>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</si>
  <si>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</si>
  <si>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</si>
  <si>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</si>
  <si>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</si>
  <si>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</si>
  <si>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</si>
  <si>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</si>
  <si>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</si>
  <si>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</si>
  <si>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</si>
  <si>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</si>
  <si>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</si>
  <si>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</si>
  <si>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</si>
  <si>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</si>
  <si>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</si>
  <si>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</si>
  <si>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</si>
  <si>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</si>
  <si>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</si>
  <si>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</si>
  <si>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</si>
  <si>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</si>
  <si>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</si>
  <si>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</si>
  <si>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</si>
  <si>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</si>
  <si>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</si>
  <si>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</si>
  <si>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</si>
  <si>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</si>
  <si>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</si>
  <si>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</si>
  <si>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</si>
  <si>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</si>
  <si>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</si>
  <si>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</si>
  <si>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</si>
  <si>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</si>
  <si>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</si>
  <si>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</si>
  <si>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</si>
  <si>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</si>
  <si>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</si>
  <si>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</si>
  <si>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</si>
  <si>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</si>
  <si>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</si>
  <si>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</si>
  <si>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</si>
  <si>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</si>
  <si>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</si>
  <si>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</si>
  <si>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</si>
  <si>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</si>
  <si>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</si>
  <si>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</si>
  <si>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</si>
  <si>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</si>
  <si>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</si>
  <si>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</si>
  <si>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</si>
  <si>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</si>
  <si>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</si>
  <si>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</si>
  <si>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</si>
  <si>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</si>
  <si>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</si>
  <si>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</si>
  <si>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</si>
  <si>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</si>
  <si>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</si>
  <si>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</si>
  <si>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</si>
  <si>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</si>
  <si>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</si>
  <si>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</si>
  <si>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</si>
  <si>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</si>
  <si>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</si>
  <si>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</si>
  <si>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</si>
  <si>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</si>
  <si>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</si>
  <si>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</si>
  <si>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</si>
  <si>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</si>
  <si>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</si>
  <si>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</si>
  <si>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</si>
  <si>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</si>
  <si>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</si>
  <si>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</si>
  <si>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</si>
  <si>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</si>
  <si>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</si>
  <si>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</si>
  <si>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</si>
  <si>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</si>
  <si>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</si>
  <si>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</si>
  <si>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</si>
  <si>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</si>
  <si>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</si>
  <si>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</si>
  <si>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</si>
  <si>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</si>
  <si>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</si>
  <si>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</si>
  <si>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</si>
  <si>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</si>
  <si>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</si>
  <si>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</si>
  <si>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</si>
  <si>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</si>
  <si>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</si>
  <si>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</si>
  <si>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</si>
  <si>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</si>
  <si>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</si>
  <si>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</si>
  <si>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</si>
  <si>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</si>
  <si>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</si>
  <si>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</si>
  <si>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</si>
  <si>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</si>
  <si>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</si>
  <si>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</si>
  <si>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</si>
  <si>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</si>
  <si>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</si>
  <si>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</si>
  <si>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</si>
  <si>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</si>
  <si>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</si>
  <si>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</si>
  <si>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</si>
  <si>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</si>
  <si>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</si>
  <si>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</si>
  <si>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</si>
  <si>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</si>
  <si>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</si>
  <si>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</si>
  <si>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</si>
  <si>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</si>
  <si>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</si>
  <si>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</si>
  <si>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</si>
  <si>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</si>
  <si>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</si>
  <si>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</si>
  <si>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</si>
  <si>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</si>
  <si>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</si>
  <si>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</si>
  <si>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</si>
  <si>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</si>
  <si>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</si>
  <si>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</si>
  <si>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</si>
  <si>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</si>
  <si>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</si>
  <si>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</si>
  <si>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</si>
  <si>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</si>
  <si>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</si>
  <si>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</si>
  <si>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</si>
  <si>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</si>
  <si>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</si>
  <si>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</si>
  <si>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</si>
  <si>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</si>
  <si>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</si>
  <si>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</si>
  <si>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</si>
  <si>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</si>
  <si>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</si>
  <si>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</si>
  <si>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</si>
  <si>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</si>
  <si>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</si>
  <si>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</si>
  <si>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</si>
  <si>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</si>
  <si>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</si>
  <si>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</si>
  <si>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</si>
  <si>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</si>
  <si>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</si>
  <si>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</si>
  <si>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</si>
  <si>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</si>
  <si>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</si>
  <si>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</si>
  <si>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</si>
  <si>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</si>
  <si>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</si>
  <si>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</si>
  <si>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</si>
  <si>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</si>
  <si>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</si>
  <si>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</si>
  <si>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</si>
  <si>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</si>
  <si>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</si>
  <si>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</si>
  <si>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</si>
  <si>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</si>
  <si>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</si>
  <si>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</si>
  <si>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</si>
  <si>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</si>
  <si>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</si>
  <si>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</si>
  <si>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</si>
  <si>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</si>
  <si>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</si>
  <si>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</si>
  <si>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</si>
  <si>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</si>
  <si>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</si>
  <si>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</si>
  <si>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</si>
  <si>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</si>
  <si>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</si>
  <si>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</si>
  <si>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</si>
  <si>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</si>
  <si>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</si>
  <si>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</si>
  <si>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</si>
  <si>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</si>
  <si>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</si>
  <si>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</si>
  <si>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</si>
  <si>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</si>
  <si>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</si>
  <si>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</si>
  <si>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</si>
  <si>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</si>
  <si>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</si>
  <si>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</si>
  <si>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</si>
  <si>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</si>
  <si>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</si>
  <si>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</si>
  <si>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</si>
  <si>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</si>
  <si>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</si>
  <si>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</si>
  <si>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</si>
  <si>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</si>
  <si>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</si>
  <si>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</si>
  <si>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</si>
  <si>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</si>
  <si>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</si>
  <si>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</si>
  <si>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</si>
  <si>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</si>
  <si>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</si>
  <si>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</si>
  <si>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</si>
  <si>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</si>
  <si>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</si>
  <si>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</si>
  <si>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</si>
  <si>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</si>
  <si>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</si>
  <si>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</si>
  <si>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</si>
  <si>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</si>
  <si>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</si>
  <si>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</si>
  <si>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</si>
  <si>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</si>
  <si>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</si>
  <si>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</si>
  <si>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</si>
  <si>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</si>
  <si>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</si>
  <si>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</si>
  <si>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</si>
  <si>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</si>
  <si>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</si>
  <si>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</si>
  <si>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</si>
  <si>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</si>
  <si>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</si>
  <si>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</si>
  <si>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</si>
  <si>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</si>
  <si>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</si>
  <si>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</si>
  <si>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</si>
  <si>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</si>
  <si>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</si>
  <si>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</si>
  <si>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</si>
  <si>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</si>
  <si>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</si>
  <si>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</si>
  <si>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</si>
  <si>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</si>
  <si>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</si>
  <si>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</si>
  <si>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</si>
  <si>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</si>
  <si>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</si>
  <si>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</si>
  <si>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</si>
  <si>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</si>
  <si>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</si>
  <si>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</si>
  <si>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</si>
  <si>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</si>
  <si>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</si>
  <si>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</si>
  <si>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</si>
  <si>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</si>
  <si>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</si>
  <si>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</si>
  <si>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</si>
  <si>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</si>
  <si>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</si>
  <si>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</si>
  <si>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</si>
  <si>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</si>
  <si>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</si>
  <si>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</si>
  <si>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</si>
  <si>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</si>
  <si>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</si>
  <si>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</si>
  <si>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</si>
  <si>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</si>
  <si>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</si>
  <si>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</si>
  <si>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</si>
  <si>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</si>
  <si>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</si>
  <si>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</si>
  <si>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</si>
  <si>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</si>
  <si>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</si>
  <si>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</si>
  <si>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</si>
  <si>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</si>
  <si>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</si>
  <si>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</si>
  <si>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</si>
  <si>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</si>
  <si>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</si>
  <si>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</si>
  <si>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</si>
  <si>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</si>
  <si>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</si>
  <si>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</si>
  <si>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</si>
  <si>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</si>
  <si>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</si>
  <si>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</si>
  <si>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</si>
  <si>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</si>
  <si>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</si>
  <si>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</si>
  <si>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</si>
  <si>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</si>
  <si>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</si>
  <si>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</si>
  <si>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</si>
  <si>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</si>
  <si>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</si>
  <si>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</si>
  <si>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</si>
  <si>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</si>
  <si>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</si>
  <si>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</si>
  <si>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</si>
  <si>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</si>
  <si>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</si>
  <si>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</si>
  <si>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</si>
  <si>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</si>
  <si>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</si>
  <si>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</si>
  <si>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</si>
  <si>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</si>
  <si>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</si>
  <si>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</si>
  <si>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</si>
  <si>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</si>
  <si>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</si>
  <si>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</si>
  <si>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</si>
  <si>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</si>
  <si>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</si>
  <si>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</si>
  <si>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</si>
  <si>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</si>
  <si>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</si>
  <si>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</si>
  <si>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</si>
  <si>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</si>
  <si>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</si>
  <si>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</si>
  <si>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</si>
  <si>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</si>
  <si>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</si>
  <si>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</si>
  <si>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</si>
  <si>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</si>
  <si>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</si>
  <si>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</si>
  <si>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</si>
  <si>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</si>
  <si>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</si>
  <si>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</si>
  <si>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</si>
  <si>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</si>
  <si>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</si>
  <si>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</si>
  <si>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</si>
  <si>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</si>
  <si>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</si>
  <si>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</si>
  <si>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</si>
  <si>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</si>
  <si>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</si>
  <si>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</si>
  <si>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</si>
  <si>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</si>
  <si>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</si>
  <si>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</si>
  <si>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</si>
  <si>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</si>
  <si>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</si>
  <si>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</si>
  <si>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</si>
  <si>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</si>
  <si>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</si>
  <si>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</si>
  <si>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</si>
  <si>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</si>
  <si>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</si>
  <si>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</si>
  <si>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</si>
  <si>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</si>
  <si>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</si>
  <si>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</si>
  <si>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</si>
  <si>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</si>
  <si>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</si>
  <si>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</si>
  <si>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</si>
  <si>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</si>
  <si>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</si>
  <si>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</si>
  <si>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</si>
  <si>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</si>
  <si>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</si>
  <si>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</si>
  <si>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</si>
  <si>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</si>
  <si>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</si>
  <si>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</si>
  <si>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</si>
  <si>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</si>
  <si>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</si>
  <si>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</si>
  <si>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</si>
  <si>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</si>
  <si>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</si>
  <si>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</si>
  <si>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</si>
  <si>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</si>
  <si>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</si>
  <si>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</si>
  <si>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</si>
  <si>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</si>
  <si>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</si>
  <si>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</si>
  <si>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</si>
  <si>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</si>
  <si>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</si>
  <si>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</si>
  <si>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</si>
  <si>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</si>
  <si>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</si>
  <si>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</si>
  <si>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</si>
  <si>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</si>
  <si>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</si>
  <si>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</si>
  <si>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</si>
  <si>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</si>
  <si>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</si>
  <si>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</si>
  <si>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</si>
  <si>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</si>
  <si>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</si>
  <si>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</si>
  <si>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</si>
  <si>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</si>
  <si>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</si>
  <si>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</si>
  <si>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</si>
  <si>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</si>
  <si>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</si>
  <si>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</si>
  <si>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</si>
  <si>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</si>
  <si>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</si>
  <si>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</si>
  <si>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</si>
  <si>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</si>
  <si>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</si>
  <si>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</si>
  <si>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</si>
  <si>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</si>
  <si>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</si>
  <si>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</si>
  <si>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</si>
  <si>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</si>
  <si>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</si>
  <si>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</si>
  <si>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</si>
  <si>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</si>
  <si>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</si>
  <si>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</si>
  <si>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</si>
  <si>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</si>
  <si>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</si>
  <si>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</si>
  <si>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</si>
  <si>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</si>
  <si>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</si>
  <si>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</si>
  <si>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</si>
  <si>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</si>
  <si>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</si>
  <si>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</si>
  <si>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</si>
  <si>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</si>
  <si>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</si>
  <si>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</si>
  <si>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</si>
  <si>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</si>
  <si>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</si>
  <si>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</si>
  <si>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</si>
  <si>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</si>
  <si>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</si>
  <si>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</si>
  <si>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</si>
  <si>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</si>
  <si>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</si>
  <si>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</si>
  <si>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</si>
  <si>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</si>
  <si>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</si>
  <si>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</si>
  <si>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</si>
  <si>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</si>
  <si>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</si>
  <si>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</si>
  <si>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</si>
  <si>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</si>
  <si>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</si>
  <si>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</si>
  <si>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</si>
  <si>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</si>
  <si>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</si>
  <si>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</si>
  <si>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</si>
  <si>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</si>
  <si>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</si>
  <si>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</si>
  <si>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</si>
  <si>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</si>
  <si>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</si>
  <si>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</si>
  <si>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</si>
  <si>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</si>
  <si>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</si>
  <si>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</si>
  <si>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</si>
  <si>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</si>
  <si>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</si>
  <si>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</si>
  <si>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</si>
  <si>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</si>
  <si>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</si>
  <si>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</si>
  <si>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</si>
  <si>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</si>
  <si>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</si>
  <si>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</si>
  <si>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</si>
  <si>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</si>
  <si>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</si>
  <si>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</si>
  <si>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</si>
  <si>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</si>
  <si>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</si>
  <si>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</si>
  <si>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</si>
  <si>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</si>
  <si>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</si>
  <si>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</si>
  <si>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</si>
  <si>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</si>
  <si>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</si>
  <si>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</si>
  <si>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</si>
  <si>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</si>
  <si>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</si>
  <si>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</si>
  <si>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</si>
  <si>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</si>
  <si>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</si>
  <si>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</si>
  <si>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</si>
  <si>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</si>
  <si>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</si>
  <si>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</si>
  <si>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</si>
  <si>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</si>
  <si>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</si>
  <si>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</si>
  <si>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</si>
  <si>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</si>
  <si>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</si>
  <si>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</si>
  <si>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</si>
  <si>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</si>
  <si>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</si>
  <si>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</si>
  <si>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</si>
  <si>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</si>
  <si>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</si>
  <si>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</si>
  <si>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</si>
  <si>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</si>
  <si>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</si>
  <si>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</si>
  <si>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</si>
  <si>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</si>
  <si>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</si>
  <si>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</si>
  <si>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</si>
  <si>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</si>
  <si>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</si>
  <si>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</si>
  <si>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</si>
  <si>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</si>
  <si>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</si>
  <si>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</si>
  <si>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</si>
  <si>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</si>
  <si>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</si>
  <si>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</si>
  <si>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</si>
  <si>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</si>
  <si>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</si>
  <si>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</si>
  <si>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</si>
  <si>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</si>
  <si>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</si>
  <si>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</si>
  <si>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</si>
  <si>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</si>
  <si>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</si>
  <si>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</si>
  <si>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</si>
  <si>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</si>
  <si>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</si>
  <si>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</si>
  <si>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</si>
  <si>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</si>
  <si>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</si>
  <si>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</si>
  <si>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</si>
  <si>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</si>
  <si>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</si>
  <si>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</si>
  <si>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</si>
  <si>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</si>
  <si>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</si>
  <si>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</si>
  <si>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</si>
  <si>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</si>
  <si>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</si>
  <si>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</si>
  <si>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</si>
  <si>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</si>
  <si>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</si>
  <si>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</si>
  <si>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</si>
  <si>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</si>
  <si>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</si>
  <si>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</si>
  <si>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</si>
  <si>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</si>
  <si>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</si>
  <si>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</si>
  <si>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</si>
  <si>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</si>
  <si>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</si>
  <si>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</si>
  <si>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</si>
  <si>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</si>
  <si>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</si>
  <si>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</si>
  <si>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</si>
  <si>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</si>
  <si>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</si>
  <si>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</si>
  <si>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</si>
  <si>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</si>
  <si>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</si>
  <si>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</si>
  <si>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</si>
  <si>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</si>
  <si>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</si>
  <si>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</si>
  <si>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</si>
  <si>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</si>
  <si>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</si>
  <si>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</si>
  <si>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</si>
  <si>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</si>
  <si>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</si>
  <si>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</si>
  <si>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</si>
  <si>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</si>
  <si>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</si>
  <si>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</si>
  <si>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</si>
  <si>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</si>
  <si>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</si>
  <si>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</si>
  <si>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</si>
  <si>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</si>
  <si>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</si>
  <si>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</si>
  <si>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</si>
  <si>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</si>
  <si>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</si>
  <si>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</si>
  <si>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</si>
  <si>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</si>
  <si>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</si>
  <si>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</si>
  <si>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</si>
  <si>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</si>
  <si>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</si>
  <si>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</si>
  <si>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</si>
  <si>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</si>
  <si>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</si>
  <si>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</si>
  <si>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</si>
  <si>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</si>
  <si>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</si>
  <si>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</si>
  <si>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</si>
  <si>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</si>
  <si>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</si>
  <si>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</si>
  <si>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</si>
  <si>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</si>
  <si>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</si>
  <si>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</si>
  <si>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</si>
  <si>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</si>
  <si>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</si>
  <si>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</si>
  <si>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</si>
  <si>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</si>
  <si>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</si>
  <si>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</si>
  <si>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</si>
  <si>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</si>
  <si>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</si>
  <si>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</si>
  <si>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</si>
  <si>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</si>
  <si>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</si>
  <si>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</si>
  <si>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</si>
  <si>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</si>
  <si>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</si>
  <si>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</si>
  <si>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</si>
  <si>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</si>
  <si>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</si>
  <si>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</si>
  <si>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</si>
  <si>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</si>
  <si>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</si>
  <si>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</si>
  <si>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</si>
  <si>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</si>
  <si>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</si>
  <si>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</si>
  <si>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</si>
  <si>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</si>
  <si>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</si>
  <si>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</si>
  <si>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</si>
  <si>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</si>
  <si>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</si>
  <si>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</si>
  <si>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</si>
  <si>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</si>
  <si>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</si>
  <si>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</si>
  <si>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</si>
  <si>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</si>
  <si>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</si>
  <si>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</si>
  <si>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</si>
  <si>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</si>
  <si>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</si>
  <si>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</si>
  <si>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</si>
  <si>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</si>
  <si>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</si>
  <si>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</si>
  <si>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</si>
  <si>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</si>
  <si>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</si>
  <si>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</si>
  <si>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</si>
  <si>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</si>
  <si>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</si>
  <si>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</si>
  <si>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</si>
  <si>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</si>
  <si>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</si>
  <si>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</si>
  <si>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</si>
  <si>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</si>
  <si>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</si>
  <si>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</si>
  <si>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</si>
  <si>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</si>
  <si>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</si>
  <si>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</si>
  <si>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</si>
  <si>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</si>
  <si>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</si>
  <si>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</si>
  <si>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</si>
  <si>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</si>
  <si>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</si>
  <si>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</si>
  <si>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</si>
  <si>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</si>
  <si>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</si>
  <si>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</si>
  <si>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</si>
  <si>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</si>
  <si>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</si>
  <si>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</si>
  <si>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</si>
  <si>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</si>
  <si>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</si>
  <si>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</si>
  <si>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</si>
  <si>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</si>
  <si>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</si>
  <si>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</si>
  <si>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</si>
  <si>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</si>
  <si>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</si>
  <si>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</si>
  <si>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</si>
  <si>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</si>
  <si>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</si>
  <si>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</si>
  <si>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</si>
  <si>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</si>
  <si>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</si>
  <si>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</si>
  <si>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</si>
  <si>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</si>
  <si>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</si>
  <si>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</si>
  <si>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</si>
  <si>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</si>
  <si>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</si>
  <si>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</si>
  <si>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</si>
  <si>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</si>
  <si>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</si>
  <si>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</si>
  <si>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</si>
  <si>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</si>
  <si>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</si>
  <si>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</si>
  <si>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</si>
  <si>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</si>
  <si>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</si>
  <si>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</si>
  <si>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</si>
  <si>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</si>
  <si>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</si>
  <si>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</si>
  <si>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</si>
  <si>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</si>
  <si>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</si>
  <si>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</si>
  <si>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</si>
  <si>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</si>
  <si>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</si>
  <si>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</si>
  <si>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</si>
  <si>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</si>
  <si>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</si>
  <si>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</si>
  <si>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</si>
  <si>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</si>
  <si>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</si>
  <si>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</si>
  <si>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</si>
  <si>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</si>
  <si>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</si>
  <si>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</si>
  <si>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</si>
  <si>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</si>
  <si>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</si>
  <si>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</si>
  <si>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</si>
  <si>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</si>
  <si>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</si>
  <si>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</si>
  <si>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</si>
  <si>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</si>
  <si>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</si>
  <si>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</si>
  <si>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</si>
  <si>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</si>
  <si>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</si>
  <si>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</si>
  <si>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</si>
  <si>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</si>
  <si>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</si>
  <si>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</si>
  <si>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</si>
  <si>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</si>
  <si>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</si>
  <si>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</si>
  <si>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</si>
  <si>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</si>
  <si>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</si>
  <si>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</si>
  <si>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</si>
  <si>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</si>
  <si>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</si>
  <si>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</si>
  <si>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</si>
  <si>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</si>
  <si>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</si>
  <si>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</si>
  <si>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</si>
  <si>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</si>
  <si>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</si>
  <si>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</si>
  <si>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</si>
  <si>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</si>
  <si>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</si>
  <si>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</si>
  <si>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</si>
  <si>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</si>
  <si>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</si>
  <si>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</si>
  <si>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</si>
  <si>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</si>
  <si>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</si>
  <si>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</si>
  <si>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</si>
  <si>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</si>
  <si>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</si>
  <si>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</si>
  <si>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</si>
  <si>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</si>
  <si>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</si>
  <si>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</si>
  <si>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</si>
  <si>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</si>
  <si>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</si>
  <si>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</si>
  <si>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</si>
  <si>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</si>
  <si>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</si>
  <si>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</si>
  <si>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</si>
  <si>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</si>
  <si>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</si>
  <si>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</si>
  <si>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</si>
  <si>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</si>
  <si>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</si>
  <si>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</si>
  <si>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</si>
  <si>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</si>
  <si>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</si>
  <si>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</si>
  <si>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</si>
  <si>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</si>
  <si>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</si>
  <si>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</si>
  <si>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</si>
  <si>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</si>
  <si>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</si>
  <si>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</si>
  <si>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</si>
  <si>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</si>
  <si>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</si>
  <si>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</si>
  <si>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</si>
  <si>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</si>
  <si>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</si>
  <si>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</si>
  <si>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</si>
  <si>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</si>
  <si>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</si>
  <si>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</si>
  <si>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</si>
  <si>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</si>
  <si>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</si>
  <si>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</si>
  <si>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</si>
  <si>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</si>
  <si>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</si>
  <si>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</si>
  <si>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</si>
  <si>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</si>
  <si>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</si>
  <si>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</si>
  <si>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</si>
  <si>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</si>
  <si>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</si>
  <si>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</si>
  <si>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</si>
  <si>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</si>
  <si>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</si>
  <si>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</si>
  <si>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</si>
  <si>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</si>
  <si>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</si>
  <si>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</si>
  <si>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</si>
  <si>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</si>
  <si>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</si>
  <si>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</si>
  <si>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</si>
  <si>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</si>
  <si>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</si>
  <si>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</si>
  <si>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</si>
  <si>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</si>
  <si>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</si>
  <si>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</si>
  <si>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</si>
  <si>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</si>
  <si>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</si>
  <si>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</si>
  <si>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</si>
  <si>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</si>
  <si>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</si>
  <si>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</si>
  <si>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</si>
  <si>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</si>
  <si>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</si>
  <si>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</si>
  <si>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</si>
  <si>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</si>
  <si>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</si>
  <si>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</si>
  <si>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</si>
  <si>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</si>
  <si>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</si>
  <si>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</si>
  <si>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</si>
  <si>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</si>
  <si>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</si>
  <si>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</si>
  <si>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</si>
  <si>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</si>
  <si>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</si>
  <si>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</si>
  <si>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</si>
  <si>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</si>
  <si>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</si>
  <si>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</si>
  <si>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</si>
  <si>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</si>
  <si>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</si>
  <si>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</si>
  <si>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</si>
  <si>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</si>
  <si>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</si>
  <si>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</si>
  <si>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</si>
  <si>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</si>
  <si>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</si>
  <si>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</si>
  <si>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</si>
  <si>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</si>
  <si>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</si>
  <si>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</si>
  <si>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</si>
  <si>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</si>
  <si>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</si>
  <si>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</si>
  <si>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</si>
  <si>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</si>
  <si>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</si>
  <si>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</si>
  <si>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</si>
  <si>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</si>
  <si>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</si>
  <si>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</si>
  <si>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</si>
  <si>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</si>
  <si>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</si>
  <si>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</si>
  <si>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</si>
  <si>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</si>
  <si>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</si>
  <si>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</si>
  <si>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</si>
  <si>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</si>
  <si>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</si>
  <si>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</si>
  <si>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</si>
  <si>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</si>
  <si>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</si>
  <si>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</si>
  <si>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</si>
  <si>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</si>
  <si>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</si>
  <si>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</si>
  <si>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</si>
  <si>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</si>
  <si>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</si>
  <si>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</si>
  <si>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</si>
  <si>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</si>
  <si>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</si>
  <si>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</si>
  <si>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</si>
  <si>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</si>
  <si>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</si>
  <si>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</si>
  <si>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</si>
  <si>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</si>
  <si>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</si>
  <si>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</si>
  <si>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</si>
  <si>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</si>
  <si>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</si>
  <si>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</si>
  <si>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</si>
  <si>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</si>
  <si>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</si>
  <si>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</si>
  <si>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</si>
  <si>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</si>
  <si>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</si>
  <si>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</si>
  <si>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</si>
  <si>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</si>
  <si>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</si>
  <si>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</si>
  <si>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</si>
  <si>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</si>
  <si>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</si>
  <si>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</si>
  <si>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</si>
  <si>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</si>
  <si>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</si>
  <si>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</si>
  <si>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</si>
  <si>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</si>
  <si>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</si>
  <si>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</si>
  <si>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</si>
  <si>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</si>
  <si>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</si>
  <si>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</si>
  <si>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</si>
  <si>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</si>
  <si>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</si>
  <si>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</si>
  <si>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</si>
  <si>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</si>
  <si>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</si>
  <si>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</si>
  <si>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</si>
  <si>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</si>
  <si>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</si>
  <si>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</si>
  <si>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</si>
  <si>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</si>
  <si>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</si>
  <si>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</si>
  <si>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</si>
  <si>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</si>
  <si>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</si>
  <si>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</si>
  <si>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</si>
  <si>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</si>
  <si>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</si>
  <si>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</si>
  <si>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</si>
  <si>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</si>
  <si>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</si>
  <si>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</si>
  <si>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</si>
  <si>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</si>
  <si>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</si>
  <si>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</si>
  <si>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</si>
  <si>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</si>
  <si>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</si>
  <si>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</si>
  <si>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</si>
  <si>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</si>
  <si>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</si>
  <si>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</si>
  <si>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</si>
  <si>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</si>
  <si>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</si>
  <si>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</si>
  <si>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</si>
  <si>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</si>
  <si>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</si>
  <si>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</si>
  <si>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</si>
  <si>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</si>
  <si>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</si>
  <si>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</si>
  <si>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</si>
  <si>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</si>
  <si>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</si>
  <si>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</si>
  <si>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</si>
  <si>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</si>
  <si>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</si>
  <si>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</si>
  <si>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</si>
  <si>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</si>
  <si>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</si>
  <si>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</si>
  <si>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</si>
  <si>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</si>
  <si>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</si>
  <si>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</si>
  <si>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</si>
  <si>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</si>
  <si>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</si>
  <si>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</si>
  <si>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</si>
  <si>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</si>
  <si>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</si>
  <si>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</si>
  <si>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</si>
  <si>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</si>
  <si>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</si>
  <si>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</si>
  <si>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</si>
  <si>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</si>
  <si>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</si>
  <si>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</si>
  <si>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</si>
  <si>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</si>
  <si>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</si>
  <si>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</si>
  <si>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</si>
  <si>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</si>
  <si>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</si>
  <si>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</si>
  <si>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</si>
  <si>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</si>
  <si>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</si>
  <si>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</si>
  <si>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</si>
  <si>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</si>
  <si>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</si>
  <si>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</si>
  <si>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</si>
  <si>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</si>
  <si>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</si>
  <si>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</si>
  <si>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</si>
  <si>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</si>
  <si>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</si>
  <si>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</si>
  <si>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</si>
  <si>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</si>
  <si>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</si>
  <si>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</si>
  <si>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</si>
  <si>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</si>
  <si>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</si>
  <si>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</si>
  <si>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</si>
  <si>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</si>
  <si>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</si>
  <si>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</si>
  <si>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</si>
  <si>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</si>
  <si>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</si>
  <si>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</si>
  <si>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</si>
  <si>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</si>
  <si>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</si>
  <si>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</si>
  <si>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</si>
  <si>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</si>
  <si>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</si>
  <si>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</si>
  <si>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</si>
  <si>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</si>
  <si>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</si>
  <si>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</si>
  <si>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</si>
  <si>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</si>
  <si>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</si>
  <si>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</si>
  <si>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</si>
  <si>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</si>
  <si>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</si>
  <si>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</si>
  <si>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</si>
  <si>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</si>
  <si>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</si>
  <si>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</si>
  <si>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</si>
  <si>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</si>
  <si>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</si>
  <si>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</si>
  <si>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</si>
  <si>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</si>
  <si>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</si>
  <si>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</si>
  <si>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</si>
  <si>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</si>
  <si>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</si>
  <si>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</si>
  <si>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</si>
  <si>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</si>
  <si>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</si>
  <si>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</si>
  <si>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</si>
  <si>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</si>
  <si>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</si>
  <si>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</si>
  <si>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</si>
  <si>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</si>
  <si>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</si>
  <si>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</si>
  <si>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</si>
  <si>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</si>
  <si>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</si>
  <si>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</si>
  <si>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</si>
  <si>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</si>
  <si>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</si>
  <si>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</si>
  <si>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</si>
  <si>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</si>
  <si>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</si>
  <si>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</si>
  <si>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</si>
  <si>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</si>
  <si>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</si>
  <si>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</si>
  <si>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</si>
  <si>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</si>
  <si>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</si>
  <si>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</si>
  <si>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</si>
  <si>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</si>
  <si>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</si>
  <si>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</si>
  <si>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</si>
  <si>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</si>
  <si>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</si>
  <si>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</si>
  <si>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</si>
  <si>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</si>
  <si>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</si>
  <si>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</si>
  <si>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</si>
  <si>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</si>
  <si>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</si>
  <si>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</si>
  <si>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</si>
  <si>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</si>
  <si>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</si>
  <si>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</si>
  <si>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</si>
  <si>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</si>
  <si>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</si>
  <si>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</si>
  <si>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</si>
  <si>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</si>
  <si>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</si>
  <si>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</si>
  <si>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</si>
  <si>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</si>
  <si>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</si>
  <si>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</si>
  <si>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</si>
  <si>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</si>
  <si>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</si>
  <si>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</si>
  <si>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</si>
  <si>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</si>
  <si>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</si>
  <si>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</si>
  <si>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</si>
  <si>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</si>
  <si>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</si>
  <si>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</si>
  <si>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</si>
  <si>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</si>
  <si>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</si>
  <si>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</si>
  <si>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</si>
  <si>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</si>
  <si>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</si>
  <si>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</si>
  <si>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</si>
  <si>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</si>
  <si>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</si>
  <si>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</si>
  <si>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</si>
  <si>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</si>
  <si>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</si>
  <si>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</si>
  <si>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</si>
  <si>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</si>
  <si>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</si>
  <si>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</si>
  <si>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</si>
  <si>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</si>
  <si>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</si>
  <si>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</si>
  <si>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</si>
  <si>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</si>
  <si>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</si>
  <si>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</si>
  <si>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</si>
  <si>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</si>
  <si>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</si>
  <si>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</si>
  <si>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</si>
  <si>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</si>
  <si>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</si>
  <si>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</si>
  <si>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</si>
  <si>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</si>
  <si>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</si>
  <si>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</si>
  <si>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</si>
  <si>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</si>
  <si>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</si>
  <si>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</si>
  <si>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</si>
  <si>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</si>
  <si>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</si>
  <si>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</si>
  <si>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</si>
  <si>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</si>
  <si>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</si>
  <si>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</si>
  <si>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</si>
  <si>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</si>
  <si>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</si>
  <si>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</si>
  <si>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</si>
  <si>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</si>
  <si>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</si>
  <si>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</si>
  <si>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</si>
  <si>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</si>
  <si>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</si>
  <si>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</si>
  <si>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</si>
  <si>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</si>
  <si>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</si>
  <si>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</si>
  <si>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</si>
  <si>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</si>
  <si>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</si>
  <si>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</si>
  <si>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</si>
  <si>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</si>
  <si>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</si>
  <si>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</si>
  <si>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</si>
  <si>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</si>
  <si>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</si>
  <si>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</si>
  <si>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</si>
  <si>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</si>
  <si>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</si>
  <si>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</si>
  <si>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</si>
  <si>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</si>
  <si>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</si>
  <si>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</si>
  <si>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</si>
  <si>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</si>
  <si>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</si>
  <si>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</si>
  <si>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</si>
  <si>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</si>
  <si>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</si>
  <si>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</si>
  <si>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</si>
  <si>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</si>
  <si>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</si>
  <si>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</si>
  <si>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</si>
  <si>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</si>
  <si>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</si>
  <si>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</si>
  <si>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</si>
  <si>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</si>
  <si>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</si>
  <si>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</si>
  <si>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</si>
  <si>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</si>
  <si>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</si>
  <si>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</si>
  <si>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</si>
  <si>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</si>
  <si>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</si>
  <si>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</si>
  <si>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</si>
  <si>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</si>
  <si>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</si>
  <si>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</si>
  <si>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</si>
  <si>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</si>
  <si>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</si>
  <si>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</si>
  <si>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</si>
  <si>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</si>
  <si>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</si>
  <si>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</si>
  <si>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</si>
  <si>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</si>
  <si>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</si>
  <si>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</si>
  <si>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</si>
  <si>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</si>
  <si>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</si>
  <si>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</si>
  <si>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</si>
  <si>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</si>
  <si>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</si>
  <si>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</si>
  <si>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</si>
  <si>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</si>
  <si>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</si>
  <si>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</si>
  <si>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</si>
  <si>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</si>
  <si>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</si>
  <si>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</si>
  <si>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</si>
  <si>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</si>
  <si>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</si>
  <si>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</si>
  <si>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</si>
  <si>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</si>
  <si>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</si>
  <si>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</si>
  <si>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</si>
  <si>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</si>
  <si>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</si>
  <si>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</si>
  <si>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</si>
  <si>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</si>
  <si>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</si>
  <si>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</si>
  <si>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</si>
  <si>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</si>
  <si>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</si>
  <si>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</si>
  <si>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</si>
  <si>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</si>
  <si>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</si>
  <si>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</si>
  <si>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</si>
  <si>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</si>
  <si>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</si>
  <si>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</si>
  <si>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</si>
  <si>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</si>
  <si>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</si>
  <si>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</si>
  <si>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</si>
  <si>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</si>
  <si>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</si>
  <si>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</si>
  <si>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</si>
  <si>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</si>
  <si>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</si>
  <si>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</si>
  <si>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</si>
  <si>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</si>
  <si>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</si>
  <si>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</si>
  <si>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</si>
  <si>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</si>
  <si>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</si>
  <si>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</si>
  <si>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</si>
  <si>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</si>
  <si>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</si>
  <si>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</si>
  <si>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</si>
  <si>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</si>
  <si>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</si>
  <si>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</si>
  <si>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</si>
  <si>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</si>
  <si>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</si>
  <si>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</si>
  <si>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</si>
  <si>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</si>
  <si>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</si>
  <si>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</si>
  <si>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</si>
  <si>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</si>
  <si>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</si>
  <si>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</si>
  <si>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</si>
  <si>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</si>
  <si>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</si>
  <si>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</si>
  <si>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</si>
  <si>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</si>
  <si>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</si>
  <si>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</si>
  <si>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</si>
  <si>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</si>
  <si>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</si>
  <si>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</si>
  <si>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</si>
  <si>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</si>
  <si>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</si>
  <si>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</si>
  <si>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</si>
  <si>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</si>
  <si>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</si>
  <si>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</si>
  <si>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</si>
  <si>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</si>
  <si>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</si>
  <si>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</si>
  <si>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</si>
  <si>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</si>
  <si>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</si>
  <si>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</si>
  <si>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</si>
  <si>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</si>
  <si>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</si>
  <si>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</si>
  <si>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</si>
  <si>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</si>
  <si>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</si>
  <si>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</si>
  <si>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</si>
  <si>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</si>
  <si>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</si>
  <si>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</si>
  <si>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</si>
  <si>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</si>
  <si>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</si>
  <si>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</si>
  <si>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</si>
  <si>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</si>
  <si>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</si>
  <si>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</si>
  <si>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</si>
  <si>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</si>
  <si>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</si>
  <si>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</si>
  <si>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</si>
  <si>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</si>
  <si>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</si>
  <si>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</si>
  <si>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</si>
  <si>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</si>
  <si>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</si>
  <si>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</si>
  <si>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</si>
  <si>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</si>
  <si>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</si>
  <si>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</si>
  <si>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</si>
  <si>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</si>
  <si>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</si>
  <si>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</si>
  <si>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</si>
  <si>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</si>
  <si>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</si>
  <si>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</si>
  <si>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</si>
  <si>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</si>
  <si>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</si>
  <si>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</si>
  <si>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</si>
  <si>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</si>
  <si>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</si>
  <si>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</si>
  <si>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</si>
  <si>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</si>
  <si>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</si>
  <si>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</si>
  <si>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</si>
  <si>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</si>
  <si>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</si>
  <si>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</si>
  <si>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</si>
  <si>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</si>
  <si>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</si>
  <si>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</si>
  <si>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</si>
  <si>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</si>
  <si>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</si>
  <si>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</si>
  <si>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</si>
  <si>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</si>
  <si>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</si>
  <si>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</si>
  <si>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</si>
  <si>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</si>
  <si>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</si>
  <si>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</si>
  <si>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</si>
  <si>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</si>
  <si>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</si>
  <si>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</si>
  <si>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</si>
  <si>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</si>
  <si>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</si>
  <si>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</si>
  <si>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</si>
  <si>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</si>
  <si>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</si>
  <si>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</si>
  <si>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</si>
  <si>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</si>
  <si>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</si>
  <si>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</si>
  <si>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</si>
  <si>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</si>
  <si>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</si>
  <si>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</si>
  <si>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</si>
  <si>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</si>
  <si>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</si>
  <si>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</si>
  <si>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</si>
  <si>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</si>
  <si>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</si>
  <si>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</si>
  <si>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</si>
  <si>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</si>
  <si>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</si>
  <si>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</si>
  <si>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</si>
  <si>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</si>
  <si>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</si>
  <si>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</si>
  <si>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</si>
  <si>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</si>
  <si>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</si>
  <si>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</si>
  <si>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</si>
  <si>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</si>
  <si>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</si>
  <si>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</si>
  <si>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</si>
  <si>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</si>
  <si>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</si>
  <si>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</si>
  <si>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</si>
  <si>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</si>
  <si>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</si>
  <si>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</si>
  <si>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</si>
  <si>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</si>
  <si>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</si>
  <si>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</si>
  <si>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</si>
  <si>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</si>
  <si>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</si>
  <si>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</si>
  <si>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</si>
  <si>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</si>
  <si>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</si>
  <si>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</si>
  <si>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</si>
  <si>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</si>
  <si>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</si>
  <si>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</si>
  <si>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</si>
  <si>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</si>
  <si>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</si>
  <si>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</si>
  <si>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</si>
  <si>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</si>
  <si>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</si>
  <si>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</si>
  <si>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</si>
  <si>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</si>
  <si>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</si>
  <si>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</si>
  <si>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</si>
  <si>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</si>
  <si>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</si>
  <si>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</si>
  <si>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</si>
  <si>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</si>
  <si>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</si>
  <si>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</si>
  <si>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</si>
  <si>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</si>
  <si>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</si>
  <si>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</si>
  <si>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</si>
  <si>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</si>
  <si>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</si>
  <si>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</si>
  <si>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</si>
  <si>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</si>
  <si>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</si>
  <si>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</si>
  <si>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</si>
  <si>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</si>
  <si>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</si>
  <si>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</si>
  <si>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</si>
  <si>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</si>
  <si>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</si>
  <si>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</si>
  <si>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</si>
  <si>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</si>
  <si>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</si>
  <si>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</si>
  <si>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</si>
  <si>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</si>
  <si>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</si>
  <si>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</si>
  <si>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</si>
  <si>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</si>
  <si>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</si>
  <si>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</si>
  <si>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</si>
  <si>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</si>
  <si>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</si>
  <si>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</si>
  <si>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</si>
  <si>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</si>
  <si>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</si>
  <si>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</si>
  <si>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</si>
  <si>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</si>
  <si>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</si>
  <si>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</si>
  <si>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</si>
  <si>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</si>
  <si>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</si>
  <si>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</si>
  <si>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</si>
  <si>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</si>
  <si>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</si>
  <si>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</si>
  <si>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</si>
  <si>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</si>
  <si>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</si>
  <si>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</si>
  <si>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</si>
  <si>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</si>
  <si>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</si>
  <si>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</si>
  <si>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</si>
  <si>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</si>
  <si>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</si>
  <si>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</si>
  <si>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</si>
  <si>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</si>
  <si>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</si>
  <si>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</si>
  <si>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</si>
  <si>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</si>
  <si>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</si>
  <si>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</si>
  <si>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</si>
  <si>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</si>
  <si>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</si>
  <si>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</si>
  <si>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</si>
  <si>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</si>
  <si>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</si>
  <si>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</si>
  <si>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</si>
  <si>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</si>
  <si>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</si>
  <si>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</si>
  <si>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</si>
  <si>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</si>
  <si>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</si>
  <si>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</si>
  <si>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</si>
  <si>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</si>
  <si>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</si>
  <si>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</si>
  <si>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</si>
  <si>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</si>
  <si>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</si>
  <si>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</si>
  <si>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</si>
  <si>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</si>
  <si>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</si>
  <si>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</si>
  <si>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</si>
  <si>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</si>
  <si>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</si>
  <si>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</si>
  <si>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</si>
  <si>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</si>
  <si>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</si>
  <si>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</si>
  <si>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</si>
  <si>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</si>
  <si>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</si>
  <si>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</si>
  <si>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</si>
  <si>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</si>
  <si>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</si>
  <si>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</si>
  <si>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</si>
  <si>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</si>
  <si>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</si>
  <si>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</si>
  <si>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</si>
  <si>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</si>
  <si>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</si>
  <si>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</si>
  <si>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</si>
  <si>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</si>
  <si>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</si>
  <si>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</si>
  <si>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</si>
  <si>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</si>
  <si>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</si>
  <si>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</si>
  <si>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</si>
  <si>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</si>
  <si>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</si>
  <si>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</si>
  <si>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</si>
  <si>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</si>
  <si>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</si>
  <si>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</si>
  <si>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</si>
  <si>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</si>
  <si>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</si>
  <si>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</si>
  <si>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</si>
  <si>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</si>
  <si>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</si>
  <si>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</si>
  <si>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</si>
  <si>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</si>
  <si>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</si>
  <si>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</si>
  <si>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</si>
  <si>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</si>
  <si>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</si>
  <si>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</si>
  <si>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</si>
  <si>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</si>
  <si>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</si>
  <si>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</si>
  <si>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</si>
  <si>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</si>
  <si>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</si>
  <si>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</si>
  <si>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</si>
  <si>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</si>
  <si>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</si>
  <si>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</si>
  <si>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</si>
  <si>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</si>
  <si>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</si>
  <si>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</si>
  <si>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</si>
  <si>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</si>
  <si>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</si>
  <si>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</si>
  <si>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</si>
  <si>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</si>
  <si>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</si>
  <si>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</si>
  <si>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</si>
  <si>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</si>
  <si>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</si>
  <si>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</si>
  <si>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</si>
  <si>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</si>
  <si>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</si>
  <si>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</si>
  <si>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</si>
  <si>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</si>
  <si>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</si>
  <si>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</si>
  <si>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</si>
  <si>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</si>
  <si>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</si>
  <si>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</si>
  <si>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</si>
  <si>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</si>
  <si>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</si>
  <si>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</si>
  <si>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</si>
  <si>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</si>
  <si>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</si>
  <si>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</si>
  <si>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</si>
  <si>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</si>
  <si>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</si>
  <si>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</si>
  <si>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</si>
  <si>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</si>
  <si>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</si>
  <si>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</si>
  <si>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</si>
  <si>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</si>
  <si>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</si>
  <si>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</si>
  <si>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</si>
  <si>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</si>
  <si>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</si>
  <si>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</si>
  <si>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</si>
  <si>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</si>
  <si>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</si>
  <si>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</si>
  <si>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</si>
  <si>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</si>
  <si>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</si>
  <si>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</si>
  <si>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</si>
  <si>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</si>
  <si>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</si>
  <si>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</si>
  <si>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</si>
  <si>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</si>
  <si>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</si>
  <si>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</si>
  <si>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</si>
  <si>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</si>
  <si>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</si>
  <si>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</si>
  <si>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</si>
  <si>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</si>
  <si>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</si>
  <si>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</si>
  <si>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</si>
  <si>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</si>
  <si>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</si>
  <si>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</si>
  <si>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</si>
  <si>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</si>
  <si>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</si>
  <si>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</si>
  <si>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</si>
  <si>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</si>
  <si>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</si>
  <si>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</si>
  <si>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</si>
  <si>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</si>
  <si>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</si>
  <si>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</si>
  <si>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</si>
  <si>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</si>
  <si>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</si>
  <si>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</si>
  <si>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</si>
  <si>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</si>
  <si>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</si>
  <si>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</si>
  <si>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</si>
  <si>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</si>
  <si>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</si>
  <si>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</si>
  <si>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</si>
  <si>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</si>
  <si>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</si>
  <si>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</si>
  <si>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</si>
  <si>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</si>
  <si>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</si>
  <si>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</si>
  <si>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</si>
  <si>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</si>
  <si>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</si>
  <si>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</si>
  <si>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</si>
  <si>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</si>
  <si>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</si>
  <si>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</si>
  <si>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</si>
  <si>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</si>
  <si>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</si>
  <si>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</si>
  <si>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</si>
  <si>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</si>
  <si>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</si>
  <si>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</si>
  <si>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</si>
  <si>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</si>
  <si>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</si>
  <si>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</si>
  <si>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</si>
  <si>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</si>
  <si>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</si>
  <si>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</si>
  <si>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</si>
  <si>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</si>
  <si>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</si>
  <si>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</si>
  <si>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</si>
  <si>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</si>
  <si>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</si>
  <si>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</si>
  <si>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</si>
  <si>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</si>
  <si>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</si>
  <si>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</si>
  <si>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</si>
  <si>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</si>
  <si>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</si>
  <si>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</si>
  <si>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</si>
  <si>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</si>
  <si>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</si>
  <si>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</si>
  <si>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</si>
  <si>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</si>
  <si>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</si>
  <si>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</si>
  <si>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</si>
  <si>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</si>
  <si>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</si>
  <si>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</si>
  <si>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</si>
  <si>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</si>
  <si>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</si>
  <si>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</si>
  <si>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</si>
  <si>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</si>
  <si>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</si>
  <si>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</si>
  <si>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</si>
  <si>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</si>
  <si>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</si>
  <si>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</si>
  <si>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</si>
  <si>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</si>
  <si>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</si>
  <si>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</si>
  <si>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</si>
  <si>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</si>
  <si>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</si>
  <si>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</si>
  <si>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</si>
  <si>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</si>
  <si>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</si>
  <si>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</si>
  <si>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</si>
  <si>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</si>
  <si>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</si>
  <si>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</si>
  <si>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</si>
  <si>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</si>
  <si>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</si>
  <si>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</si>
  <si>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</si>
  <si>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</si>
  <si>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</si>
  <si>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</si>
  <si>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</si>
  <si>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</si>
  <si>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</si>
  <si>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</si>
  <si>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</si>
  <si>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</si>
  <si>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</si>
  <si>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</si>
  <si>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</si>
  <si>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</si>
  <si>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</si>
  <si>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</si>
  <si>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</si>
  <si>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</si>
  <si>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</si>
  <si>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</si>
  <si>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</si>
  <si>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</si>
  <si>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</si>
  <si>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</si>
  <si>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</si>
  <si>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</si>
  <si>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</si>
  <si>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</si>
  <si>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</si>
  <si>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</si>
  <si>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</si>
  <si>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</si>
  <si>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</si>
  <si>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</si>
  <si>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</si>
  <si>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</si>
  <si>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</si>
  <si>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</si>
  <si>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</si>
  <si>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</si>
  <si>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</si>
  <si>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</si>
  <si>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</si>
  <si>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</si>
  <si>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</si>
  <si>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</si>
  <si>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</si>
  <si>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</si>
  <si>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</si>
  <si>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</si>
  <si>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</si>
  <si>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</si>
  <si>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</si>
  <si>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</si>
  <si>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</si>
  <si>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</si>
  <si>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</si>
  <si>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</si>
  <si>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</si>
  <si>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</si>
  <si>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</si>
  <si>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</si>
  <si>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</si>
  <si>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</si>
  <si>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</si>
  <si>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</si>
  <si>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</si>
  <si>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</si>
  <si>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</si>
  <si>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</si>
  <si>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</si>
  <si>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</si>
  <si>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</si>
  <si>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</si>
  <si>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</si>
  <si>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</si>
  <si>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</si>
  <si>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</si>
  <si>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</si>
  <si>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</si>
  <si>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</si>
  <si>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</si>
  <si>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</si>
  <si>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</si>
  <si>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</si>
  <si>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</si>
  <si>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</si>
  <si>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</si>
  <si>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</si>
  <si>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</si>
  <si>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</si>
  <si>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</si>
  <si>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</si>
  <si>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</si>
  <si>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</si>
  <si>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</si>
  <si>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</si>
  <si>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</si>
  <si>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</si>
  <si>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</si>
  <si>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</si>
  <si>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</si>
  <si>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</si>
  <si>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</si>
  <si>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</si>
  <si>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</si>
  <si>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</si>
  <si>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</si>
  <si>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</si>
  <si>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</si>
  <si>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</si>
  <si>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</si>
  <si>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</si>
  <si>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</si>
  <si>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</si>
  <si>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</si>
  <si>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</si>
  <si>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</si>
  <si>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</si>
  <si>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</si>
  <si>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</si>
  <si>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</si>
  <si>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</si>
  <si>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</si>
  <si>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</si>
  <si>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</si>
  <si>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</si>
  <si>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</si>
  <si>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</si>
  <si>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</si>
  <si>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</si>
  <si>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</si>
  <si>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</si>
  <si>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</si>
  <si>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</si>
  <si>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</si>
  <si>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</si>
  <si>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</si>
  <si>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</si>
  <si>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</si>
  <si>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</si>
  <si>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</si>
  <si>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</si>
  <si>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</si>
  <si>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</si>
  <si>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</si>
  <si>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</si>
  <si>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</si>
  <si>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</si>
  <si>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</si>
  <si>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</si>
  <si>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</si>
  <si>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</si>
  <si>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</si>
  <si>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</si>
  <si>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</si>
  <si>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</si>
  <si>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</si>
  <si>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</si>
  <si>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</si>
  <si>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</si>
  <si>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</si>
  <si>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</si>
  <si>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</si>
  <si>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</si>
  <si>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</si>
  <si>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</si>
  <si>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</si>
  <si>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</si>
  <si>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</si>
  <si>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</si>
  <si>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</si>
  <si>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</si>
  <si>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</si>
  <si>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</si>
  <si>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</si>
  <si>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</si>
  <si>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</si>
  <si>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</si>
  <si>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</si>
  <si>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</si>
  <si>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</si>
  <si>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</si>
  <si>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</si>
  <si>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</si>
  <si>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</si>
  <si>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</si>
  <si>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</si>
  <si>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</si>
  <si>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</si>
  <si>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</si>
  <si>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</si>
  <si>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</si>
  <si>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</si>
  <si>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</si>
  <si>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</si>
  <si>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</si>
  <si>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</si>
  <si>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</si>
  <si>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</si>
  <si>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</si>
  <si>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</si>
  <si>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</si>
  <si>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</si>
  <si>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</si>
  <si>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</si>
  <si>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</si>
  <si>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</si>
  <si>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</si>
  <si>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</si>
  <si>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</si>
  <si>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</si>
  <si>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</si>
  <si>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</si>
  <si>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</si>
  <si>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</si>
  <si>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</si>
  <si>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</si>
  <si>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</si>
  <si>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</si>
  <si>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</si>
  <si>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</si>
  <si>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</si>
  <si>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</si>
  <si>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</si>
  <si>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</si>
  <si>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</si>
  <si>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</si>
  <si>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</si>
  <si>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</si>
  <si>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</si>
  <si>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</si>
  <si>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</si>
  <si>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</si>
  <si>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</si>
  <si>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</si>
  <si>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</si>
  <si>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</si>
  <si>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</si>
  <si>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</si>
  <si>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</si>
  <si>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</si>
  <si>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</si>
  <si>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</si>
  <si>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</si>
  <si>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</si>
  <si>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</si>
  <si>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</si>
  <si>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</si>
  <si>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</si>
  <si>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</si>
  <si>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</si>
  <si>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</si>
  <si>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</si>
  <si>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</si>
  <si>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</si>
  <si>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</si>
  <si>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</si>
  <si>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</si>
  <si>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</si>
  <si>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</si>
  <si>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</si>
  <si>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</si>
  <si>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</si>
  <si>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</si>
  <si>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</si>
  <si>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</si>
  <si>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</si>
  <si>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</si>
  <si>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</si>
  <si>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</si>
  <si>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</si>
  <si>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</si>
  <si>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</si>
  <si>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</si>
  <si>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</si>
  <si>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</si>
  <si>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</si>
  <si>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</si>
  <si>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</si>
  <si>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</si>
  <si>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</si>
  <si>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</si>
  <si>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</si>
  <si>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</si>
  <si>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</si>
  <si>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</si>
  <si>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</si>
  <si>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</si>
  <si>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</si>
  <si>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</si>
  <si>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</si>
  <si>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</si>
  <si>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</si>
  <si>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</si>
  <si>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</si>
  <si>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</si>
  <si>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</si>
  <si>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</si>
  <si>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</si>
  <si>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</si>
  <si>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</si>
  <si>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</si>
  <si>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</si>
  <si>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</si>
  <si>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</si>
  <si>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</si>
  <si>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</si>
  <si>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</si>
  <si>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</si>
  <si>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</si>
  <si>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</si>
  <si>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</si>
  <si>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</si>
  <si>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</si>
  <si>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</si>
  <si>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</si>
  <si>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</si>
  <si>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</si>
  <si>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</si>
  <si>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</si>
  <si>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</si>
  <si>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</si>
  <si>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</si>
  <si>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</si>
  <si>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</si>
  <si>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</si>
  <si>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</si>
  <si>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</si>
  <si>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</si>
  <si>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</si>
  <si>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</si>
  <si>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</si>
  <si>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</si>
  <si>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</si>
  <si>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</si>
  <si>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</si>
  <si>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</si>
  <si>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</si>
  <si>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</si>
  <si>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</si>
  <si>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</si>
  <si>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</si>
  <si>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</si>
  <si>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</si>
  <si>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</si>
  <si>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</si>
  <si>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</si>
  <si>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</si>
  <si>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</si>
  <si>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</si>
  <si>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</si>
  <si>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</si>
  <si>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</si>
  <si>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</si>
  <si>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</si>
  <si>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</si>
  <si>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</si>
  <si>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</si>
  <si>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</si>
  <si>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</si>
  <si>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</si>
  <si>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</si>
  <si>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</si>
  <si>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</si>
  <si>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</si>
  <si>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</si>
  <si>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</si>
  <si>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</si>
  <si>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</si>
  <si>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</si>
  <si>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</si>
  <si>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</si>
  <si>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</si>
  <si>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</si>
  <si>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</si>
  <si>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</si>
  <si>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</si>
  <si>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</si>
  <si>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</si>
  <si>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</si>
  <si>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</si>
  <si>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</si>
  <si>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</si>
  <si>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</si>
  <si>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</si>
  <si>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</si>
  <si>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</si>
  <si>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</si>
  <si>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</si>
  <si>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</si>
  <si>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</si>
  <si>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</si>
  <si>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</si>
  <si>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</si>
  <si>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</si>
  <si>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</si>
  <si>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</si>
  <si>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</si>
  <si>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</si>
  <si>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</si>
  <si>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</si>
  <si>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</si>
  <si>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</si>
  <si>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</si>
  <si>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</si>
  <si>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</si>
  <si>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</si>
  <si>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</si>
  <si>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</si>
  <si>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</si>
  <si>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</si>
  <si>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</si>
  <si>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</si>
  <si>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</si>
  <si>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</si>
  <si>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</si>
  <si>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</si>
  <si>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</si>
  <si>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</si>
  <si>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</si>
  <si>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</si>
  <si>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</si>
  <si>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</si>
  <si>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</si>
  <si>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</si>
  <si>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</si>
  <si>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</si>
  <si>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</si>
  <si>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</si>
  <si>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</si>
  <si>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</si>
  <si>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</si>
  <si>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</si>
  <si>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</si>
  <si>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</si>
  <si>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</si>
  <si>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</si>
  <si>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</si>
  <si>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</si>
  <si>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</si>
  <si>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</si>
  <si>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</si>
  <si>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</si>
  <si>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</si>
  <si>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</si>
  <si>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</si>
  <si>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</si>
  <si>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</si>
  <si>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</si>
  <si>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</si>
  <si>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</si>
  <si>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</si>
  <si>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</si>
  <si>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</si>
  <si>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</si>
  <si>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</si>
  <si>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</si>
  <si>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</si>
  <si>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</si>
  <si>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</si>
  <si>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</si>
  <si>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</si>
  <si>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</si>
  <si>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</si>
  <si>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</si>
  <si>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</si>
  <si>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</si>
  <si>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</si>
  <si>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</si>
  <si>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</si>
  <si>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</si>
  <si>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</si>
  <si>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</si>
  <si>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</si>
  <si>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</si>
  <si>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</si>
  <si>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</si>
  <si>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</si>
  <si>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</si>
  <si>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</si>
  <si>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</si>
  <si>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</si>
  <si>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</si>
  <si>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</si>
  <si>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</si>
  <si>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</si>
  <si>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</si>
  <si>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</si>
  <si>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</si>
  <si>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</si>
  <si>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</si>
  <si>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</si>
  <si>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</si>
  <si>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</si>
  <si>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</si>
  <si>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</si>
  <si>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</si>
  <si>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</si>
  <si>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</si>
  <si>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</si>
  <si>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</si>
  <si>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</si>
  <si>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</si>
  <si>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</si>
  <si>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</si>
  <si>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</si>
  <si>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</si>
  <si>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</si>
  <si>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</si>
  <si>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</si>
  <si>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</si>
  <si>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</si>
  <si>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</si>
  <si>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</si>
  <si>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</si>
  <si>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</si>
  <si>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</si>
  <si>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</si>
  <si>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</si>
  <si>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</si>
  <si>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</si>
  <si>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</si>
  <si>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</si>
  <si>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</si>
  <si>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</si>
  <si>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</si>
  <si>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</si>
  <si>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</si>
  <si>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</si>
  <si>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</si>
  <si>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</si>
  <si>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</si>
  <si>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</si>
  <si>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</si>
  <si>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</si>
  <si>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</si>
  <si>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</si>
  <si>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</si>
  <si>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</si>
  <si>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</si>
  <si>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</si>
  <si>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</si>
  <si>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</si>
  <si>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</si>
  <si>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</si>
  <si>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</si>
  <si>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</si>
  <si>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</si>
  <si>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</si>
  <si>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</si>
  <si>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</si>
  <si>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</si>
  <si>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</si>
  <si>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</si>
  <si>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</si>
  <si>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</si>
  <si>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</si>
  <si>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</si>
  <si>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</si>
  <si>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</si>
  <si>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</si>
  <si>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</si>
  <si>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</si>
  <si>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</si>
  <si>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</si>
  <si>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</si>
  <si>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</si>
  <si>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</si>
  <si>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</si>
  <si>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</si>
  <si>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</si>
  <si>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</si>
  <si>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</si>
  <si>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</si>
  <si>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</si>
  <si>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</si>
  <si>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</si>
  <si>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</si>
  <si>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</si>
  <si>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</si>
  <si>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</si>
  <si>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</si>
  <si>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</si>
  <si>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</si>
  <si>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</si>
  <si>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</si>
  <si>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</si>
  <si>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</si>
  <si>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</si>
  <si>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</si>
  <si>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</si>
  <si>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</si>
  <si>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</si>
  <si>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</si>
  <si>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</si>
  <si>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</si>
  <si>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</si>
  <si>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</si>
  <si>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</si>
  <si>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</si>
  <si>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</si>
  <si>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</si>
  <si>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</si>
  <si>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</si>
  <si>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</si>
  <si>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</si>
  <si>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</si>
  <si>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</si>
  <si>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</si>
  <si>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</si>
  <si>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</si>
  <si>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</si>
  <si>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</si>
  <si>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</si>
  <si>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</si>
  <si>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</si>
  <si>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</si>
  <si>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</si>
  <si>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</si>
  <si>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</si>
  <si>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</si>
  <si>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</si>
  <si>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</si>
  <si>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</si>
  <si>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</si>
  <si>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</si>
  <si>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</si>
  <si>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</si>
  <si>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</si>
  <si>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</si>
  <si>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</si>
  <si>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</si>
  <si>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</si>
  <si>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</si>
  <si>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</si>
  <si>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</si>
  <si>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</si>
  <si>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</si>
  <si>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</si>
  <si>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</si>
  <si>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</si>
  <si>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</si>
  <si>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</si>
  <si>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</si>
  <si>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</si>
  <si>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</si>
  <si>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</si>
  <si>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</si>
  <si>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</si>
  <si>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</si>
  <si>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</si>
  <si>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</si>
  <si>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</si>
  <si>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</si>
  <si>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</si>
  <si>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</si>
  <si>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</si>
  <si>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</si>
  <si>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</si>
  <si>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</si>
  <si>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</si>
  <si>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</si>
  <si>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</si>
  <si>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</si>
  <si>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</si>
  <si>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</si>
  <si>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</si>
  <si>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</si>
  <si>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</si>
  <si>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</si>
  <si>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</si>
  <si>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</si>
  <si>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</si>
  <si>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</si>
  <si>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</si>
  <si>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</si>
  <si>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</si>
  <si>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</si>
  <si>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</si>
  <si>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</si>
  <si>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</si>
  <si>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</si>
  <si>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</si>
  <si>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</si>
  <si>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</si>
  <si>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</si>
  <si>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</si>
  <si>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</si>
  <si>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</si>
  <si>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</si>
  <si>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</si>
  <si>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</si>
  <si>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</si>
  <si>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</si>
  <si>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</si>
  <si>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</si>
  <si>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</si>
  <si>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</si>
  <si>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</si>
  <si>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</si>
  <si>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</si>
  <si>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</si>
  <si>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</si>
  <si>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</si>
  <si>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</si>
  <si>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</si>
  <si>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</si>
  <si>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</si>
  <si>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</si>
  <si>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</si>
  <si>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</si>
  <si>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</si>
  <si>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</si>
  <si>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</si>
  <si>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</si>
  <si>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</si>
  <si>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</si>
  <si>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</si>
  <si>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</si>
  <si>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</si>
  <si>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</si>
  <si>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</si>
  <si>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</si>
  <si>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</si>
  <si>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</si>
  <si>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</si>
  <si>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</si>
  <si>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</si>
  <si>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</si>
  <si>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</si>
  <si>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</si>
  <si>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</si>
  <si>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</si>
  <si>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</si>
  <si>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</si>
  <si>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</si>
  <si>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</si>
  <si>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</si>
  <si>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</si>
  <si>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</si>
  <si>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</si>
  <si>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</si>
  <si>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</si>
  <si>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</si>
  <si>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</si>
  <si>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</si>
  <si>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</si>
  <si>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</si>
  <si>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</si>
  <si>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</si>
  <si>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</si>
  <si>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</si>
  <si>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</si>
  <si>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</si>
  <si>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</si>
  <si>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</si>
  <si>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</si>
  <si>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</si>
  <si>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</si>
  <si>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</si>
  <si>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</si>
  <si>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</si>
  <si>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</si>
  <si>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</si>
  <si>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</si>
  <si>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</si>
  <si>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</si>
  <si>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</si>
  <si>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</si>
  <si>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</si>
  <si>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</si>
  <si>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</si>
  <si>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</si>
  <si>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</si>
  <si>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</si>
  <si>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</si>
  <si>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</si>
  <si>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</si>
  <si>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</si>
  <si>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</si>
  <si>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</si>
  <si>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</si>
  <si>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</si>
  <si>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</si>
  <si>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</si>
  <si>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</si>
  <si>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</si>
  <si>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</si>
  <si>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</si>
  <si>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</si>
  <si>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</si>
  <si>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</si>
  <si>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</si>
  <si>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</si>
  <si>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</si>
  <si>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</si>
  <si>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</si>
  <si>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</si>
  <si>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</si>
  <si>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</si>
  <si>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</si>
  <si>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</si>
  <si>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</si>
  <si>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</si>
  <si>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</si>
  <si>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</si>
  <si>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</si>
  <si>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</si>
  <si>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</si>
  <si>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</si>
  <si>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</si>
  <si>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</si>
  <si>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</si>
  <si>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</si>
  <si>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</si>
  <si>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</si>
  <si>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</si>
  <si>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</si>
  <si>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</si>
  <si>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</si>
  <si>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</si>
  <si>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</si>
  <si>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</si>
  <si>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</si>
  <si>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</si>
  <si>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</si>
  <si>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</si>
  <si>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</si>
  <si>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</si>
  <si>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</si>
  <si>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</si>
  <si>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</si>
  <si>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</si>
  <si>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</si>
  <si>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</si>
  <si>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</si>
  <si>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</si>
  <si>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</si>
  <si>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</si>
  <si>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</si>
  <si>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</si>
  <si>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</si>
  <si>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</si>
  <si>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</si>
  <si>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</si>
  <si>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</si>
  <si>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</si>
  <si>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</si>
  <si>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</si>
  <si>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</si>
  <si>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</si>
  <si>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</si>
  <si>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</si>
  <si>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</si>
  <si>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</si>
  <si>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</si>
  <si>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</si>
  <si>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</si>
  <si>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</si>
  <si>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</si>
  <si>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</si>
  <si>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</si>
  <si>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</si>
  <si>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</si>
  <si>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</si>
  <si>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</si>
  <si>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</si>
  <si>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</si>
  <si>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</si>
  <si>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</si>
  <si>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</si>
  <si>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</si>
  <si>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</si>
  <si>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</si>
  <si>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</si>
  <si>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</si>
  <si>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</si>
  <si>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</si>
  <si>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</si>
  <si>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</si>
  <si>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</si>
  <si>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</si>
  <si>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</si>
  <si>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</si>
  <si>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</si>
  <si>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</si>
  <si>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</si>
  <si>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</si>
  <si>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</si>
  <si>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</si>
  <si>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</si>
  <si>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</si>
  <si>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</si>
  <si>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</si>
  <si>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</si>
  <si>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</si>
  <si>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</si>
  <si>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</si>
  <si>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</si>
  <si>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</si>
  <si>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</si>
  <si>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</si>
  <si>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</si>
  <si>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</si>
  <si>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</si>
  <si>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</si>
  <si>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</si>
  <si>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</si>
  <si>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</si>
  <si>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</si>
  <si>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</si>
  <si>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</si>
  <si>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</si>
  <si>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</si>
  <si>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</si>
  <si>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</si>
  <si>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</si>
  <si>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</si>
  <si>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</si>
  <si>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</si>
  <si>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</si>
  <si>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</si>
  <si>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</si>
  <si>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</si>
  <si>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</si>
  <si>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</si>
  <si>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</si>
  <si>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</si>
  <si>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</si>
  <si>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</si>
  <si>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</si>
  <si>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</si>
  <si>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</si>
  <si>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</si>
  <si>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</si>
  <si>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</si>
  <si>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</si>
  <si>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</si>
  <si>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</si>
  <si>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</si>
  <si>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</si>
  <si>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</si>
  <si>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</si>
  <si>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</si>
  <si>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</si>
  <si>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</si>
  <si>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</si>
  <si>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</si>
  <si>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</si>
  <si>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</si>
  <si>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</si>
  <si>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</si>
  <si>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</si>
  <si>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</si>
  <si>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</si>
  <si>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</si>
  <si>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</si>
  <si>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</si>
  <si>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</si>
  <si>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</si>
  <si>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</si>
  <si>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</si>
  <si>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</si>
  <si>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</si>
  <si>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</si>
  <si>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</si>
  <si>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</si>
  <si>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</si>
  <si>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</si>
  <si>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</si>
  <si>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</si>
  <si>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</si>
  <si>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</si>
  <si>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</si>
  <si>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</si>
  <si>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</si>
  <si>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</si>
  <si>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</si>
  <si>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</si>
  <si>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</si>
  <si>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</si>
  <si>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</si>
  <si>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</si>
  <si>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</si>
  <si>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</si>
  <si>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</si>
  <si>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</si>
  <si>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</si>
  <si>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</si>
  <si>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</si>
  <si>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</si>
  <si>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</si>
  <si>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</si>
  <si>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</si>
  <si>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</si>
  <si>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</si>
  <si>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</si>
  <si>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</si>
  <si>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</si>
  <si>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</si>
  <si>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</si>
  <si>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</si>
  <si>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</si>
  <si>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</si>
  <si>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</si>
  <si>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</si>
  <si>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</si>
  <si>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</si>
  <si>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</si>
  <si>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</si>
  <si>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</si>
  <si>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</si>
  <si>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</si>
  <si>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</si>
  <si>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</si>
  <si>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</si>
  <si>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</si>
  <si>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</si>
  <si>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</si>
  <si>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</si>
  <si>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</si>
  <si>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</si>
  <si>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</si>
  <si>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</si>
  <si>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</si>
  <si>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</si>
  <si>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</si>
  <si>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</si>
  <si>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</si>
  <si>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</si>
  <si>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</si>
  <si>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</si>
  <si>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</si>
  <si>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</si>
  <si>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</si>
  <si>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</si>
  <si>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</si>
  <si>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</si>
  <si>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</si>
  <si>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</si>
  <si>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</si>
  <si>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</si>
  <si>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</si>
  <si>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</si>
  <si>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</si>
  <si>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</si>
  <si>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</si>
  <si>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</si>
  <si>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</si>
  <si>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</si>
  <si>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</si>
  <si>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</si>
  <si>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</si>
  <si>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</si>
  <si>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</si>
  <si>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</si>
  <si>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</si>
  <si>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</si>
  <si>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</si>
  <si>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</si>
  <si>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</si>
  <si>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</si>
  <si>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</si>
  <si>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</si>
  <si>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</si>
  <si>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</si>
  <si>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</si>
  <si>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</si>
  <si>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</si>
  <si>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</si>
  <si>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</si>
  <si>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</si>
  <si>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</si>
  <si>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</si>
  <si>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</si>
  <si>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</si>
  <si>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</si>
  <si>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</si>
  <si>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</si>
  <si>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</si>
  <si>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</si>
  <si>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</si>
  <si>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</si>
  <si>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</si>
  <si>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</si>
  <si>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</si>
  <si>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</si>
  <si>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</si>
  <si>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</si>
  <si>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</si>
  <si>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</si>
  <si>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</si>
  <si>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</si>
  <si>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</si>
  <si>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</si>
  <si>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</si>
  <si>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</si>
  <si>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</si>
  <si>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</si>
  <si>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</si>
  <si>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</si>
  <si>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</si>
  <si>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</si>
  <si>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</si>
  <si>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</si>
  <si>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</si>
  <si>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</si>
  <si>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</si>
  <si>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</si>
  <si>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</si>
  <si>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</si>
  <si>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</si>
  <si>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</si>
  <si>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</si>
  <si>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</si>
  <si>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</si>
  <si>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</si>
  <si>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</si>
  <si>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</si>
  <si>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</si>
  <si>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</si>
  <si>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</si>
  <si>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</si>
  <si>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</si>
  <si>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</si>
  <si>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</si>
  <si>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</si>
  <si>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</si>
  <si>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</si>
  <si>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</si>
  <si>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</si>
  <si>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</si>
  <si>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</si>
  <si>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</si>
  <si>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</si>
  <si>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</si>
  <si>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</si>
  <si>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</si>
  <si>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</si>
  <si>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</si>
  <si>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</si>
  <si>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</si>
  <si>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</si>
  <si>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</si>
  <si>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</si>
  <si>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</si>
  <si>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</si>
  <si>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</si>
  <si>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</si>
  <si>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</si>
  <si>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</si>
  <si>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</si>
  <si>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</si>
  <si>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</si>
  <si>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</si>
  <si>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</si>
  <si>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</si>
  <si>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</si>
  <si>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</si>
  <si>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</si>
  <si>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</si>
  <si>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</si>
  <si>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</si>
  <si>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</si>
  <si>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</si>
  <si>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</si>
  <si>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</si>
  <si>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</si>
  <si>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</si>
  <si>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</si>
  <si>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</si>
  <si>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</si>
  <si>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</si>
  <si>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</si>
  <si>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</si>
  <si>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</si>
  <si>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</si>
  <si>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</si>
  <si>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</si>
  <si>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</si>
  <si>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</si>
  <si>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</si>
  <si>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</si>
  <si>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</si>
  <si>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</si>
  <si>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</si>
  <si>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</si>
  <si>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</si>
  <si>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</si>
  <si>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</si>
  <si>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</si>
  <si>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</si>
  <si>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</si>
  <si>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</si>
  <si>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</si>
  <si>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</si>
  <si>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</si>
  <si>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</si>
  <si>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</si>
  <si>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</si>
  <si>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</si>
  <si>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</si>
  <si>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</si>
  <si>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</si>
  <si>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</si>
  <si>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</si>
  <si>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</si>
  <si>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</si>
  <si>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</si>
  <si>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</si>
  <si>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</si>
  <si>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</si>
  <si>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</si>
  <si>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</si>
  <si>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</si>
  <si>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</si>
  <si>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</si>
  <si>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</si>
  <si>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</si>
  <si>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</si>
  <si>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</si>
  <si>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</si>
  <si>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</si>
  <si>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</si>
  <si>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</si>
  <si>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</si>
  <si>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</si>
  <si>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</si>
  <si>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</si>
  <si>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</si>
  <si>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</si>
  <si>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</si>
  <si>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</si>
  <si>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</si>
  <si>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</si>
  <si>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</si>
  <si>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</si>
  <si>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</si>
  <si>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</si>
  <si>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</si>
  <si>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</si>
  <si>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</si>
  <si>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</si>
  <si>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</si>
  <si>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</si>
  <si>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</si>
  <si>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</si>
  <si>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</si>
  <si>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</si>
  <si>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</si>
  <si>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</si>
  <si>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</si>
  <si>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</si>
  <si>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</si>
  <si>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</si>
  <si>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</si>
  <si>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</si>
  <si>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</si>
  <si>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</si>
  <si>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</si>
  <si>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</si>
  <si>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</si>
  <si>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</si>
  <si>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</si>
  <si>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</si>
  <si>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</si>
  <si>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</si>
  <si>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</si>
  <si>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</si>
  <si>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</si>
  <si>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</si>
  <si>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</si>
  <si>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</si>
  <si>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</si>
  <si>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</si>
  <si>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</si>
  <si>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</si>
  <si>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</si>
  <si>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</si>
  <si>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</si>
  <si>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</si>
  <si>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</si>
  <si>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</si>
  <si>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</si>
  <si>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</si>
  <si>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</si>
  <si>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</si>
  <si>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</si>
  <si>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</si>
  <si>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</si>
  <si>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</si>
  <si>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</si>
  <si>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</si>
  <si>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</si>
  <si>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</si>
  <si>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</si>
  <si>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</si>
  <si>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</si>
  <si>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</si>
  <si>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</si>
  <si>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</si>
  <si>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</si>
  <si>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</si>
  <si>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</si>
  <si>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</si>
  <si>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</si>
  <si>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</si>
  <si>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</si>
  <si>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</si>
  <si>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</si>
  <si>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</si>
  <si>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</si>
  <si>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</si>
  <si>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</si>
  <si>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</si>
  <si>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</si>
  <si>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</si>
  <si>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</si>
  <si>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</si>
  <si>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</si>
  <si>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</si>
  <si>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</si>
  <si>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</si>
  <si>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</si>
  <si>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</si>
  <si>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</si>
  <si>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</si>
  <si>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</si>
  <si>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</si>
  <si>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</si>
  <si>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</si>
  <si>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</si>
  <si>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</si>
  <si>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</si>
  <si>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</si>
  <si>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</si>
  <si>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</si>
  <si>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</si>
  <si>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</si>
  <si>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</si>
  <si>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</si>
  <si>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</si>
  <si>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</si>
  <si>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</si>
  <si>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</si>
  <si>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</si>
  <si>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</si>
  <si>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</si>
  <si>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</si>
  <si>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</si>
  <si>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</si>
  <si>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</si>
  <si>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</si>
  <si>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</si>
  <si>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</si>
  <si>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</si>
  <si>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</si>
  <si>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</si>
  <si>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</si>
  <si>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</si>
  <si>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</si>
  <si>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</si>
  <si>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</si>
  <si>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</si>
  <si>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</si>
  <si>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</si>
  <si>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</si>
  <si>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</si>
  <si>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</si>
  <si>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</si>
  <si>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</si>
  <si>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</si>
  <si>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</si>
  <si>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</si>
  <si>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</si>
  <si>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</si>
  <si>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</si>
  <si>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</si>
  <si>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</si>
  <si>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</si>
  <si>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</si>
  <si>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</si>
  <si>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</si>
  <si>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</si>
  <si>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</si>
  <si>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</si>
  <si>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</si>
  <si>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</si>
  <si>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</si>
  <si>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</si>
  <si>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</si>
  <si>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</si>
  <si>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</si>
  <si>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</si>
  <si>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</si>
  <si>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</si>
  <si>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</si>
  <si>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</si>
  <si>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</si>
  <si>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</si>
  <si>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</si>
  <si>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</si>
  <si>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</si>
  <si>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</si>
  <si>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</si>
  <si>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</si>
  <si>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</si>
  <si>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</si>
  <si>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</si>
  <si>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</si>
  <si>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</si>
  <si>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</si>
  <si>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</si>
  <si>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</si>
  <si>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</si>
  <si>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</si>
  <si>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</si>
  <si>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</si>
  <si>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</si>
  <si>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</si>
  <si>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</si>
  <si>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</si>
  <si>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</si>
  <si>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</si>
  <si>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</si>
  <si>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</si>
  <si>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</si>
  <si>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</si>
  <si>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</si>
  <si>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</si>
  <si>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</si>
  <si>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</si>
  <si>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</si>
  <si>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</si>
  <si>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</si>
  <si>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</si>
  <si>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</si>
  <si>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</si>
  <si>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</si>
  <si>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</si>
  <si>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</si>
  <si>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</si>
  <si>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</si>
  <si>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</si>
  <si>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</si>
  <si>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</si>
  <si>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</si>
  <si>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</si>
  <si>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</si>
  <si>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</si>
  <si>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</si>
  <si>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</si>
  <si>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</si>
  <si>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</si>
  <si>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</si>
  <si>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</si>
  <si>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</si>
  <si>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</si>
  <si>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</si>
  <si>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</si>
  <si>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</si>
  <si>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</si>
  <si>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</si>
  <si>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</si>
  <si>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</si>
  <si>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</si>
  <si>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</si>
  <si>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</si>
  <si>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</si>
  <si>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</si>
  <si>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</si>
  <si>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</si>
  <si>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</si>
  <si>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</si>
  <si>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</si>
  <si>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</si>
  <si>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</si>
  <si>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</si>
  <si>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</si>
  <si>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</si>
  <si>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</si>
  <si>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</si>
  <si>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</si>
  <si>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</si>
  <si>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</si>
  <si>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</si>
  <si>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</si>
  <si>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</si>
  <si>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</si>
  <si>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</si>
  <si>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</si>
  <si>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</si>
  <si>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</si>
  <si>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</si>
  <si>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</si>
  <si>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</si>
  <si>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</si>
  <si>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</si>
  <si>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</si>
  <si>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</si>
  <si>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</si>
  <si>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</si>
  <si>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</si>
  <si>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</si>
  <si>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</si>
  <si>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</si>
  <si>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</si>
  <si>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</si>
  <si>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</si>
  <si>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</si>
  <si>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</si>
  <si>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</si>
  <si>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</si>
  <si>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</si>
  <si>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</si>
  <si>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</si>
  <si>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</si>
  <si>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</si>
  <si>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</si>
  <si>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</si>
  <si>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</si>
  <si>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</si>
  <si>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</si>
  <si>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</si>
  <si>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</si>
  <si>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</si>
  <si>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</si>
  <si>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</si>
  <si>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</si>
  <si>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</si>
  <si>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</si>
  <si>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</si>
  <si>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</si>
  <si>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</si>
  <si>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</si>
  <si>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</si>
  <si>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</si>
  <si>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</si>
  <si>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</si>
  <si>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</si>
  <si>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</si>
  <si>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</si>
  <si>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</si>
  <si>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</si>
  <si>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</si>
  <si>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</si>
  <si>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</si>
  <si>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</si>
  <si>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</si>
  <si>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</si>
  <si>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</si>
  <si>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</si>
  <si>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</si>
  <si>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</si>
  <si>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</si>
  <si>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</si>
  <si>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</si>
  <si>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</si>
  <si>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</si>
  <si>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</si>
  <si>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</si>
  <si>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</si>
  <si>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</si>
  <si>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</si>
  <si>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</si>
  <si>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</si>
  <si>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</si>
  <si>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</si>
  <si>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</si>
  <si>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</si>
  <si>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</si>
  <si>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</si>
  <si>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</si>
  <si>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</si>
  <si>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</si>
  <si>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</si>
  <si>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</si>
  <si>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</si>
  <si>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</si>
  <si>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</si>
  <si>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</si>
  <si>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</si>
  <si>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</si>
  <si>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</si>
  <si>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</si>
  <si>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</si>
  <si>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</si>
  <si>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</si>
  <si>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</si>
  <si>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</si>
  <si>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</si>
  <si>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</si>
  <si>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</si>
  <si>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</si>
  <si>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</si>
  <si>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</si>
  <si>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</si>
  <si>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</si>
  <si>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</si>
  <si>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</si>
  <si>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</si>
  <si>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</si>
  <si>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</si>
  <si>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</si>
  <si>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</si>
  <si>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</si>
  <si>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</si>
  <si>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</si>
  <si>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</si>
  <si>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</si>
  <si>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</si>
  <si>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</si>
  <si>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</si>
  <si>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</si>
  <si>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</si>
  <si>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</si>
  <si>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</si>
  <si>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</si>
  <si>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</si>
  <si>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</si>
  <si>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</si>
  <si>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</si>
  <si>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</si>
  <si>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</si>
  <si>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</si>
  <si>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</si>
  <si>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</si>
  <si>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</si>
  <si>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</si>
  <si>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</si>
  <si>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</si>
  <si>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</si>
  <si>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</si>
  <si>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</si>
  <si>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</si>
  <si>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</si>
  <si>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</si>
  <si>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</si>
  <si>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</si>
  <si>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</si>
  <si>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</si>
  <si>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</si>
  <si>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</si>
  <si>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</si>
  <si>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</si>
  <si>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</si>
  <si>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</si>
  <si>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</si>
  <si>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</si>
  <si>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</si>
  <si>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</si>
  <si>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</si>
  <si>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</si>
  <si>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</si>
  <si>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</si>
  <si>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</si>
  <si>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</si>
  <si>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</si>
  <si>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</si>
  <si>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</si>
  <si>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</si>
  <si>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</si>
  <si>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</si>
  <si>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</si>
  <si>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</si>
  <si>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</si>
  <si>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</si>
  <si>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</si>
  <si>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</si>
  <si>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</si>
  <si>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</si>
  <si>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</si>
  <si>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</si>
  <si>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</si>
  <si>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</si>
  <si>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</si>
  <si>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</si>
  <si>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</si>
  <si>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</si>
  <si>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</si>
  <si>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</si>
  <si>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</si>
  <si>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</si>
  <si>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</si>
  <si>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</si>
  <si>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</si>
  <si>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</si>
  <si>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</si>
  <si>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</si>
  <si>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</si>
  <si>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</si>
  <si>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</si>
  <si>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</si>
  <si>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</si>
  <si>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</si>
  <si>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</si>
  <si>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</si>
  <si>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</si>
  <si>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</si>
  <si>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</si>
  <si>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</si>
  <si>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</si>
  <si>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</si>
  <si>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</si>
  <si>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</si>
  <si>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</si>
  <si>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</si>
  <si>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</si>
  <si>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</si>
  <si>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</si>
  <si>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</si>
  <si>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</si>
  <si>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</si>
  <si>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</si>
  <si>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</si>
  <si>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</si>
  <si>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</si>
  <si>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</si>
  <si>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</si>
  <si>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</si>
  <si>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</si>
  <si>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</si>
  <si>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</si>
  <si>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</si>
  <si>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</si>
  <si>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</si>
  <si>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</si>
  <si>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</si>
  <si>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</si>
  <si>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</si>
  <si>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</si>
  <si>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</si>
  <si>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</si>
  <si>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</si>
  <si>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</si>
  <si>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</si>
  <si>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</si>
  <si>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</si>
  <si>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</si>
  <si>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</si>
  <si>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</si>
  <si>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</si>
  <si>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</si>
  <si>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</si>
  <si>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</si>
  <si>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</si>
  <si>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</si>
  <si>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</si>
  <si>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</si>
  <si>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</si>
  <si>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</si>
  <si>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</si>
  <si>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</si>
  <si>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</si>
  <si>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</si>
  <si>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</si>
  <si>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</si>
  <si>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</si>
  <si>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</si>
  <si>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</si>
  <si>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</si>
  <si>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</si>
  <si>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</si>
  <si>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</si>
  <si>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</si>
  <si>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</si>
  <si>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</si>
  <si>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</si>
  <si>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</si>
  <si>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</si>
  <si>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</si>
  <si>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</si>
  <si>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</si>
  <si>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</si>
  <si>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</si>
  <si>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</si>
  <si>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</si>
  <si>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</si>
  <si>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</si>
  <si>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</si>
  <si>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</si>
  <si>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</si>
  <si>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</si>
  <si>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</si>
  <si>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</si>
  <si>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</si>
  <si>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</si>
  <si>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</si>
  <si>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</si>
  <si>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</si>
  <si>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</si>
  <si>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</si>
  <si>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</si>
  <si>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</si>
  <si>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</si>
  <si>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</si>
  <si>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</si>
  <si>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</si>
  <si>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</si>
  <si>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</si>
  <si>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</si>
  <si>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</si>
  <si>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</si>
  <si>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</si>
  <si>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</si>
  <si>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</si>
  <si>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</si>
  <si>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</si>
  <si>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</si>
  <si>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</si>
  <si>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</si>
  <si>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</si>
  <si>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</si>
  <si>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</si>
  <si>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</si>
  <si>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</si>
  <si>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</si>
  <si>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</si>
  <si>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</si>
  <si>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</si>
  <si>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</si>
  <si>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</si>
  <si>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</si>
  <si>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</si>
  <si>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</si>
  <si>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</si>
  <si>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</si>
  <si>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</si>
  <si>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</si>
  <si>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</si>
  <si>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</si>
  <si>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</si>
  <si>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</si>
  <si>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</si>
  <si>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</si>
  <si>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</si>
  <si>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</si>
  <si>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</si>
  <si>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</si>
  <si>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</si>
  <si>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</si>
  <si>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</si>
  <si>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</si>
  <si>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</si>
  <si>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</si>
  <si>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</si>
  <si>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</si>
  <si>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</si>
  <si>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</si>
  <si>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</si>
  <si>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</si>
  <si>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</si>
  <si>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</si>
  <si>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</si>
  <si>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</si>
  <si>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</si>
  <si>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</si>
  <si>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</si>
  <si>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</si>
  <si>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</si>
  <si>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</si>
  <si>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</si>
  <si>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</si>
  <si>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</si>
  <si>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</si>
  <si>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</si>
  <si>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</si>
  <si>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</si>
  <si>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</si>
  <si>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</si>
  <si>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</si>
  <si>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</si>
  <si>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</si>
  <si>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</si>
  <si>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</si>
  <si>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</si>
  <si>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</si>
  <si>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</si>
  <si>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</si>
  <si>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</si>
  <si>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</si>
  <si>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</si>
  <si>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</si>
  <si>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</si>
  <si>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</si>
  <si>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</si>
  <si>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</si>
  <si>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</si>
  <si>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</si>
  <si>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</si>
  <si>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</si>
  <si>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</si>
  <si>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</si>
  <si>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</si>
  <si>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</si>
  <si>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</si>
  <si>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</si>
  <si>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</si>
  <si>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</si>
  <si>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</si>
  <si>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</si>
  <si>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</si>
  <si>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</si>
  <si>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</si>
  <si>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</si>
  <si>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</si>
  <si>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</si>
  <si>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</si>
  <si>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</si>
  <si>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</si>
  <si>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</si>
  <si>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</si>
  <si>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</si>
  <si>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</si>
  <si>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</si>
  <si>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</si>
  <si>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</si>
  <si>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</si>
  <si>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</si>
  <si>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</si>
  <si>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</si>
  <si>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</si>
  <si>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</si>
  <si>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</si>
  <si>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</si>
  <si>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</si>
  <si>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</si>
  <si>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</si>
  <si>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</si>
  <si>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</si>
  <si>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</si>
  <si>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</si>
  <si>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</si>
  <si>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</si>
  <si>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</si>
  <si>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</si>
  <si>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</si>
  <si>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</si>
  <si>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</si>
  <si>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</si>
  <si>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</si>
  <si>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</si>
  <si>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</si>
  <si>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</si>
  <si>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</si>
  <si>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</si>
  <si>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</si>
  <si>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</si>
  <si>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</si>
  <si>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</si>
  <si>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</si>
  <si>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</si>
  <si>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</si>
  <si>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</si>
  <si>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</si>
  <si>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</si>
  <si>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</si>
  <si>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</si>
  <si>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</si>
  <si>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</si>
  <si>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</si>
  <si>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</si>
  <si>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</si>
  <si>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</si>
  <si>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</si>
  <si>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</si>
  <si>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</si>
  <si>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</si>
  <si>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</si>
  <si>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</si>
  <si>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</si>
  <si>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</si>
  <si>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</si>
  <si>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</si>
  <si>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</si>
  <si>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</si>
  <si>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</si>
  <si>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</si>
  <si>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</si>
  <si>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</si>
  <si>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</si>
  <si>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</si>
  <si>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</si>
  <si>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</si>
  <si>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</si>
  <si>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</si>
  <si>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</si>
  <si>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</si>
  <si>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</si>
  <si>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</si>
  <si>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</si>
  <si>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</si>
  <si>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</si>
  <si>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</si>
  <si>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</si>
  <si>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</si>
  <si>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</si>
  <si>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</si>
  <si>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</si>
  <si>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</si>
  <si>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</si>
  <si>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</si>
  <si>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</si>
  <si>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</si>
  <si>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</si>
  <si>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</si>
  <si>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</si>
  <si>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</si>
  <si>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</si>
  <si>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</si>
  <si>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</si>
  <si>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</si>
  <si>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</si>
  <si>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</si>
  <si>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</si>
  <si>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</si>
  <si>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</si>
  <si>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</si>
  <si>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</si>
  <si>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</si>
  <si>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</si>
  <si>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</si>
  <si>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</si>
  <si>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</si>
  <si>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</si>
  <si>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</si>
  <si>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</si>
  <si>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</si>
  <si>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</si>
  <si>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</si>
  <si>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</si>
  <si>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</si>
  <si>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</si>
  <si>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</si>
  <si>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</si>
  <si>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</si>
  <si>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</si>
  <si>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</si>
  <si>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</si>
  <si>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</si>
  <si>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</si>
  <si>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</si>
  <si>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</si>
  <si>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</si>
  <si>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</si>
  <si>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</si>
  <si>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</si>
  <si>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</si>
  <si>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</si>
  <si>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</si>
  <si>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</si>
  <si>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</si>
  <si>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</si>
  <si>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</si>
  <si>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</si>
  <si>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</si>
  <si>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</si>
  <si>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</si>
  <si>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</si>
  <si>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</si>
  <si>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</si>
  <si>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</si>
  <si>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</si>
  <si>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</si>
  <si>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</si>
  <si>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</si>
  <si>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</si>
  <si>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</si>
  <si>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</si>
  <si>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</si>
  <si>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</si>
  <si>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</si>
  <si>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</si>
  <si>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</si>
  <si>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</si>
  <si>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</si>
  <si>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</si>
  <si>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</si>
  <si>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</si>
  <si>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</si>
  <si>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</si>
  <si>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</si>
  <si>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</si>
  <si>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</si>
  <si>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</si>
  <si>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</si>
  <si>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</si>
  <si>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</si>
  <si>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</si>
  <si>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</si>
  <si>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</si>
  <si>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</si>
  <si>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</si>
  <si>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</si>
  <si>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</si>
  <si>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</si>
  <si>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</si>
  <si>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</si>
  <si>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</si>
  <si>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</si>
  <si>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</si>
  <si>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</si>
  <si>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</si>
  <si>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</si>
  <si>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</si>
  <si>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</si>
  <si>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</si>
  <si>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</si>
  <si>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</si>
  <si>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</si>
  <si>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</si>
  <si>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</si>
  <si>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</si>
  <si>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</si>
  <si>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</si>
  <si>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</si>
  <si>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</si>
  <si>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</si>
  <si>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</si>
  <si>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</si>
  <si>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</si>
  <si>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</si>
  <si>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</si>
  <si>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</si>
  <si>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</si>
  <si>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</si>
  <si>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</si>
  <si>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</si>
  <si>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</si>
  <si>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</si>
  <si>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</si>
  <si>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</si>
  <si>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</si>
  <si>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</si>
  <si>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</si>
  <si>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</si>
  <si>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</si>
  <si>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</si>
  <si>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</si>
  <si>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</si>
  <si>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</si>
  <si>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</si>
  <si>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</si>
  <si>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</si>
  <si>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</si>
  <si>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</si>
  <si>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</si>
  <si>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</si>
  <si>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</si>
  <si>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</si>
  <si>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</si>
  <si>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</si>
  <si>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</si>
  <si>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</si>
  <si>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</si>
  <si>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</si>
  <si>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</si>
  <si>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</si>
  <si>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</si>
  <si>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</si>
  <si>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</si>
  <si>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</si>
  <si>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</si>
  <si>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</si>
  <si>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</si>
  <si>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</si>
  <si>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</si>
  <si>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</si>
  <si>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</si>
  <si>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</si>
  <si>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</si>
  <si>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</si>
  <si>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</si>
  <si>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</si>
  <si>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</si>
  <si>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</si>
  <si>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</si>
  <si>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</si>
  <si>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</si>
  <si>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</si>
  <si>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</si>
  <si>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</si>
  <si>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</si>
  <si>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</si>
  <si>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</si>
  <si>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</si>
  <si>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</si>
  <si>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</si>
  <si>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</si>
  <si>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</si>
  <si>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</si>
  <si>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</si>
  <si>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</si>
  <si>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</si>
  <si>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</si>
  <si>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</si>
  <si>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</si>
  <si>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</si>
  <si>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</si>
  <si>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</si>
  <si>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</si>
  <si>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</si>
  <si>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</si>
  <si>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</si>
  <si>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</si>
  <si>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</si>
  <si>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</si>
  <si>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</si>
  <si>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</si>
  <si>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</si>
  <si>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</si>
  <si>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</si>
  <si>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</si>
  <si>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</si>
  <si>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</si>
  <si>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</si>
  <si>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</si>
  <si>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</si>
  <si>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</si>
  <si>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</si>
  <si>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</si>
  <si>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</si>
  <si>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</si>
  <si>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</si>
  <si>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</si>
  <si>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</si>
  <si>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</si>
  <si>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</si>
  <si>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</si>
  <si>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</si>
  <si>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</si>
  <si>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</si>
  <si>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</si>
  <si>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</si>
  <si>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</si>
  <si>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</si>
  <si>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</si>
  <si>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</si>
  <si>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</si>
  <si>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</si>
  <si>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</si>
  <si>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</si>
  <si>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</si>
  <si>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</si>
  <si>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</si>
  <si>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</si>
  <si>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</si>
  <si>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</si>
  <si>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</si>
  <si>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</si>
  <si>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</si>
  <si>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</si>
  <si>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</si>
  <si>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</si>
  <si>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</si>
  <si>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</si>
  <si>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</si>
  <si>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</si>
  <si>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</si>
  <si>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</si>
  <si>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</si>
  <si>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</si>
  <si>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</si>
  <si>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</si>
  <si>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</si>
  <si>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</si>
  <si>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</si>
  <si>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</si>
  <si>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</si>
  <si>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</si>
  <si>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</si>
  <si>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</si>
  <si>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</si>
  <si>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</si>
  <si>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</si>
  <si>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</si>
  <si>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</si>
  <si>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</si>
  <si>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</si>
  <si>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</si>
  <si>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</si>
  <si>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</si>
  <si>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</si>
  <si>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</si>
  <si>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</si>
  <si>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</si>
  <si>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</si>
  <si>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</si>
  <si>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</si>
  <si>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</si>
  <si>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</si>
  <si>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</si>
  <si>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</si>
  <si>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</si>
  <si>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</si>
  <si>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</si>
  <si>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</si>
  <si>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</si>
  <si>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</si>
  <si>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</si>
  <si>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</si>
  <si>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</si>
  <si>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</si>
  <si>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</si>
  <si>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</si>
  <si>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</si>
  <si>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</si>
  <si>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</si>
  <si>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</si>
  <si>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</si>
  <si>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</si>
  <si>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</si>
  <si>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</si>
  <si>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</si>
  <si>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</si>
  <si>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</si>
  <si>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</si>
  <si>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</si>
  <si>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</si>
  <si>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</si>
  <si>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</si>
  <si>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</si>
  <si>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</si>
  <si>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</si>
  <si>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</si>
  <si>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</si>
  <si>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</si>
  <si>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</si>
  <si>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</si>
  <si>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</si>
  <si>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</si>
  <si>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</si>
  <si>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</si>
  <si>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</si>
  <si>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</si>
  <si>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</si>
  <si>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</si>
  <si>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</si>
  <si>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</si>
  <si>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</si>
  <si>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</si>
  <si>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</si>
  <si>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</si>
  <si>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</si>
  <si>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</si>
  <si>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</si>
  <si>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</si>
  <si>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</si>
  <si>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</si>
  <si>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</si>
  <si>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</si>
  <si>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</si>
  <si>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</si>
  <si>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</si>
  <si>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</si>
  <si>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</si>
  <si>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</si>
  <si>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</si>
  <si>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</si>
  <si>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</si>
  <si>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</si>
  <si>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</si>
  <si>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</si>
  <si>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</si>
  <si>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</si>
  <si>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</si>
  <si>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</si>
  <si>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</si>
  <si>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</si>
  <si>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</si>
  <si>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</si>
  <si>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</si>
  <si>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</si>
  <si>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</si>
  <si>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</si>
  <si>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</si>
  <si>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</si>
  <si>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</si>
  <si>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</si>
  <si>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</si>
  <si>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</si>
  <si>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</si>
  <si>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</si>
  <si>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</si>
  <si>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</si>
  <si>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</si>
  <si>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</si>
  <si>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</si>
  <si>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</si>
  <si>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</si>
  <si>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</si>
  <si>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</si>
  <si>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</si>
  <si>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</si>
  <si>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</si>
  <si>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</si>
  <si>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</si>
  <si>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</si>
  <si>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</si>
  <si>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</si>
  <si>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</si>
  <si>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</si>
  <si>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</si>
  <si>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</si>
  <si>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</si>
  <si>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</si>
  <si>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</si>
  <si>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</si>
  <si>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</si>
  <si>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</si>
  <si>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</si>
  <si>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</si>
  <si>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</si>
  <si>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</si>
  <si>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</si>
  <si>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</si>
  <si>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</si>
  <si>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</si>
  <si>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</si>
  <si>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</si>
  <si>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</si>
  <si>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</si>
  <si>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</si>
  <si>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</si>
  <si>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</si>
  <si>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</si>
  <si>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</si>
  <si>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</si>
  <si>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</si>
  <si>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</si>
  <si>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</si>
  <si>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</si>
  <si>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</si>
  <si>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</si>
  <si>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</si>
  <si>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</si>
  <si>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</si>
  <si>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</si>
  <si>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</si>
  <si>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</si>
  <si>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</si>
  <si>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</si>
  <si>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</si>
  <si>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</si>
  <si>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</si>
  <si>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</si>
  <si>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</si>
  <si>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</si>
  <si>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</si>
  <si>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</si>
  <si>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</si>
  <si>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</si>
  <si>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</si>
  <si>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</si>
  <si>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</si>
  <si>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</si>
  <si>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</si>
  <si>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</si>
  <si>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</si>
  <si>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</si>
  <si>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</si>
  <si>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</si>
  <si>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</si>
  <si>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</si>
  <si>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</si>
  <si>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</si>
  <si>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</si>
  <si>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</si>
  <si>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</si>
  <si>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</si>
  <si>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</si>
  <si>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</si>
  <si>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</si>
  <si>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</si>
  <si>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</si>
  <si>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</si>
  <si>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</si>
  <si>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</si>
  <si>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</si>
  <si>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</si>
  <si>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</si>
  <si>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</si>
  <si>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</si>
  <si>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</si>
  <si>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</si>
  <si>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</si>
  <si>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</si>
  <si>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</si>
  <si>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</si>
  <si>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</si>
  <si>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</si>
  <si>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</si>
  <si>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</si>
  <si>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</si>
  <si>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</si>
  <si>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</si>
  <si>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</si>
  <si>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</si>
  <si>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</si>
  <si>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</si>
  <si>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</si>
  <si>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</si>
  <si>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</si>
  <si>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</si>
  <si>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</si>
  <si>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</si>
  <si>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</si>
  <si>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</si>
  <si>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</si>
  <si>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</si>
  <si>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</si>
  <si>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</si>
  <si>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</si>
  <si>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</si>
  <si>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</si>
  <si>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</si>
  <si>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</si>
  <si>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</si>
  <si>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</si>
  <si>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</si>
  <si>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</si>
  <si>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</si>
  <si>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</si>
  <si>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</si>
  <si>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</si>
  <si>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</si>
  <si>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</si>
  <si>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</si>
  <si>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</si>
  <si>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</si>
  <si>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</si>
  <si>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</si>
  <si>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</si>
  <si>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</si>
  <si>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</si>
  <si>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</si>
  <si>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</si>
  <si>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</si>
  <si>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</si>
  <si>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</si>
  <si>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</si>
  <si>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</si>
  <si>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</si>
  <si>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</si>
  <si>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</si>
  <si>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</si>
  <si>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</si>
  <si>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</si>
  <si>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</si>
  <si>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</si>
  <si>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</si>
  <si>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</si>
  <si>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</si>
  <si>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</si>
  <si>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</si>
  <si>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</si>
  <si>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</si>
  <si>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</si>
  <si>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</si>
  <si>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</si>
  <si>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</si>
  <si>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</si>
  <si>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</si>
  <si>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</si>
  <si>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</si>
  <si>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</si>
  <si>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</si>
  <si>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</si>
  <si>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</si>
  <si>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</si>
  <si>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</si>
  <si>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</si>
  <si>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</si>
  <si>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</si>
  <si>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</si>
  <si>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</si>
  <si>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</si>
  <si>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</si>
  <si>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</si>
  <si>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</si>
  <si>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</si>
  <si>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</si>
  <si>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</si>
  <si>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</si>
  <si>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</si>
  <si>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</si>
  <si>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</si>
  <si>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</si>
  <si>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</si>
  <si>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</si>
  <si>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</si>
  <si>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</si>
  <si>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</si>
  <si>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</si>
  <si>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</si>
  <si>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</si>
  <si>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</si>
  <si>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</si>
  <si>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</si>
  <si>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</si>
  <si>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</si>
  <si>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</si>
  <si>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</si>
  <si>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</si>
  <si>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</si>
  <si>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</si>
  <si>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</si>
  <si>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</si>
  <si>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</si>
  <si>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</si>
  <si>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</si>
  <si>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</si>
  <si>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</si>
  <si>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</si>
  <si>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</si>
  <si>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</si>
  <si>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</si>
  <si>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</si>
  <si>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</si>
  <si>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</si>
  <si>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</si>
  <si>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</si>
  <si>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</si>
  <si>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</si>
  <si>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</si>
  <si>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</si>
  <si>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</si>
  <si>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</si>
  <si>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</si>
  <si>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</si>
  <si>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</si>
  <si>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</si>
  <si>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</si>
  <si>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</si>
  <si>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</si>
  <si>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</si>
  <si>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</si>
  <si>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</si>
  <si>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</si>
  <si>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</si>
  <si>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</si>
  <si>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</si>
  <si>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</si>
  <si>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</si>
  <si>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</si>
  <si>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</si>
  <si>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</si>
  <si>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</si>
  <si>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</si>
  <si>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</si>
  <si>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</si>
  <si>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</si>
  <si>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</si>
  <si>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</si>
  <si>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</si>
  <si>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</si>
  <si>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</si>
  <si>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</si>
  <si>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</si>
  <si>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</si>
  <si>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</si>
  <si>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</si>
  <si>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</si>
  <si>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</si>
  <si>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</si>
  <si>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</si>
  <si>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</si>
  <si>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</si>
  <si>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</si>
  <si>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</si>
  <si>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</si>
  <si>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</si>
  <si>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</si>
  <si>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</si>
  <si>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</si>
  <si>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</si>
  <si>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</si>
  <si>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</si>
  <si>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</si>
  <si>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</si>
  <si>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</si>
  <si>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</si>
  <si>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</si>
  <si>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</si>
  <si>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</si>
  <si>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</si>
  <si>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</si>
  <si>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</si>
  <si>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</si>
  <si>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</si>
  <si>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</si>
  <si>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</si>
  <si>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</si>
  <si>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</si>
  <si>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</si>
  <si>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</si>
  <si>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</si>
  <si>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</si>
  <si>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</si>
  <si>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</si>
  <si>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</si>
  <si>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</si>
  <si>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</si>
  <si>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</si>
  <si>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</si>
  <si>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</si>
  <si>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</si>
  <si>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</si>
  <si>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</si>
  <si>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</si>
  <si>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</si>
  <si>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</si>
  <si>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</si>
  <si>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</si>
  <si>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</si>
  <si>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</si>
  <si>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</si>
  <si>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</si>
  <si>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</si>
  <si>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</si>
  <si>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</si>
  <si>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</si>
  <si>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</si>
  <si>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</si>
  <si>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</si>
  <si>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</si>
  <si>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</si>
  <si>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</si>
  <si>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</si>
  <si>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</si>
  <si>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</si>
  <si>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</si>
  <si>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</si>
  <si>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</si>
  <si>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</si>
  <si>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</si>
  <si>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</si>
  <si>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</si>
  <si>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</si>
  <si>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</si>
  <si>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</si>
  <si>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</si>
  <si>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</si>
  <si>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</si>
  <si>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</si>
  <si>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</si>
  <si>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</si>
  <si>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</si>
  <si>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</si>
  <si>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</si>
  <si>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</si>
  <si>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</si>
  <si>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</si>
  <si>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</si>
  <si>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</si>
  <si>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</si>
  <si>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</si>
  <si>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</si>
  <si>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</si>
  <si>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</si>
  <si>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</si>
  <si>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</si>
  <si>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</si>
  <si>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</si>
  <si>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</si>
  <si>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</si>
  <si>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</si>
  <si>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</si>
  <si>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</si>
  <si>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</si>
  <si>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</si>
  <si>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</si>
  <si>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</si>
  <si>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</si>
  <si>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</si>
  <si>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</si>
  <si>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</si>
  <si>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</si>
  <si>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</si>
  <si>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</si>
  <si>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</si>
  <si>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</si>
  <si>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</si>
  <si>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</si>
  <si>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</si>
  <si>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</si>
  <si>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</si>
  <si>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</si>
  <si>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</si>
  <si>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</si>
  <si>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</si>
  <si>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</si>
  <si>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</si>
  <si>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</si>
  <si>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</si>
  <si>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</si>
  <si>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</si>
  <si>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</si>
  <si>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</si>
  <si>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</si>
  <si>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</si>
  <si>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</si>
  <si>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</si>
  <si>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</si>
  <si>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</si>
  <si>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</si>
  <si>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</si>
  <si>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</si>
  <si>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</si>
  <si>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</si>
  <si>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</si>
  <si>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</si>
  <si>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</si>
  <si>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</si>
  <si>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</si>
  <si>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</si>
  <si>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</si>
  <si>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</si>
  <si>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</si>
  <si>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</si>
  <si>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</si>
  <si>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</si>
  <si>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</si>
  <si>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</si>
  <si>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</si>
  <si>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</si>
  <si>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</si>
  <si>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</si>
  <si>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</si>
  <si>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</si>
  <si>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</si>
  <si>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</si>
  <si>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</si>
  <si>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</si>
  <si>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</si>
  <si>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</si>
  <si>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</si>
  <si>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</si>
  <si>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</si>
  <si>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</si>
  <si>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</si>
  <si>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</si>
  <si>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</si>
  <si>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</si>
  <si>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</si>
  <si>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</si>
  <si>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</si>
  <si>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</si>
  <si>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</si>
  <si>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</si>
  <si>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</si>
  <si>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</si>
  <si>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</si>
  <si>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</si>
  <si>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</si>
  <si>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</si>
  <si>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</si>
  <si>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</si>
  <si>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</si>
  <si>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</si>
  <si>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</si>
  <si>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</si>
  <si>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</si>
  <si>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</si>
  <si>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</si>
  <si>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</si>
  <si>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</si>
  <si>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</si>
  <si>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</si>
  <si>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</si>
  <si>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</si>
  <si>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</si>
  <si>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</si>
  <si>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</si>
  <si>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</si>
  <si>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</si>
  <si>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</si>
  <si>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</si>
  <si>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</si>
  <si>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</si>
  <si>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</si>
  <si>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</si>
  <si>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</si>
  <si>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</si>
  <si>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</si>
  <si>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</si>
  <si>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</si>
  <si>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</si>
  <si>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</si>
  <si>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</si>
  <si>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</si>
  <si>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</si>
  <si>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</si>
  <si>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</si>
  <si>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</si>
  <si>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</si>
  <si>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</si>
  <si>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</si>
  <si>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</si>
  <si>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</si>
  <si>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</si>
  <si>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</si>
  <si>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</si>
  <si>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</si>
  <si>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</si>
  <si>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</si>
  <si>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</si>
  <si>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</si>
  <si>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</si>
  <si>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</si>
  <si>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</si>
  <si>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</si>
  <si>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</si>
  <si>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</si>
  <si>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</si>
  <si>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</si>
  <si>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</si>
  <si>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</si>
  <si>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</si>
  <si>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</si>
  <si>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</si>
  <si>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</si>
  <si>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</si>
  <si>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</si>
  <si>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</si>
  <si>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</si>
  <si>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</si>
  <si>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</si>
  <si>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</si>
  <si>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</si>
  <si>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</si>
  <si>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</si>
  <si>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</si>
  <si>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</si>
  <si>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</si>
  <si>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</si>
  <si>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</si>
  <si>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</si>
  <si>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</si>
  <si>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</si>
  <si>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</si>
  <si>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</si>
  <si>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</si>
  <si>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</si>
  <si>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</si>
  <si>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</si>
  <si>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</si>
  <si>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</si>
  <si>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</si>
  <si>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</si>
  <si>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</si>
  <si>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</si>
  <si>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</si>
  <si>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</si>
  <si>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</si>
  <si>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</si>
  <si>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</si>
  <si>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</si>
  <si>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</si>
  <si>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</si>
  <si>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</si>
  <si>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</si>
  <si>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</si>
  <si>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</si>
  <si>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</si>
  <si>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</si>
  <si>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</si>
  <si>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</si>
  <si>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</si>
  <si>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</si>
  <si>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</si>
  <si>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</si>
  <si>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</si>
  <si>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</si>
  <si>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</si>
  <si>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</si>
  <si>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</si>
  <si>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</si>
  <si>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</si>
  <si>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</si>
  <si>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</si>
  <si>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</si>
  <si>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</si>
  <si>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</si>
  <si>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</si>
  <si>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</si>
  <si>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</si>
  <si>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</si>
  <si>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</si>
  <si>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</si>
  <si>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</si>
  <si>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</si>
  <si>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</si>
  <si>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</si>
  <si>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</si>
  <si>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</si>
  <si>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</si>
  <si>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</si>
  <si>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</si>
  <si>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</si>
  <si>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</si>
  <si>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</si>
  <si>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</si>
  <si>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</si>
  <si>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</si>
  <si>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</si>
  <si>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</si>
  <si>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</si>
  <si>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</si>
  <si>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</si>
  <si>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</si>
  <si>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</si>
  <si>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</si>
  <si>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</si>
  <si>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</si>
  <si>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</si>
  <si>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</si>
  <si>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</si>
  <si>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</si>
  <si>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</si>
  <si>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</si>
  <si>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</si>
  <si>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</si>
  <si>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</si>
  <si>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</si>
  <si>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</si>
  <si>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</si>
  <si>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</si>
  <si>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</si>
  <si>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</si>
  <si>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</si>
  <si>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</si>
  <si>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</si>
  <si>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</si>
  <si>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</si>
  <si>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</si>
  <si>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</si>
  <si>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</si>
  <si>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</si>
  <si>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</si>
  <si>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</si>
  <si>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</si>
  <si>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</si>
  <si>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</si>
  <si>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</si>
  <si>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</si>
  <si>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</si>
  <si>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</si>
  <si>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</si>
  <si>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</si>
  <si>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</si>
  <si>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</si>
  <si>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</si>
  <si>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</si>
  <si>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</si>
  <si>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</si>
  <si>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</si>
  <si>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</si>
  <si>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</si>
  <si>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</si>
  <si>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</si>
  <si>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</si>
  <si>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</si>
  <si>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</si>
  <si>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</si>
  <si>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</si>
  <si>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</si>
  <si>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</si>
  <si>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</si>
  <si>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</si>
  <si>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</si>
  <si>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</si>
  <si>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</si>
  <si>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</si>
  <si>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</si>
  <si>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</si>
  <si>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</si>
  <si>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</si>
  <si>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</si>
  <si>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</si>
  <si>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</si>
  <si>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</si>
  <si>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</si>
  <si>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</si>
  <si>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</si>
  <si>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</si>
  <si>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</si>
  <si>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</si>
  <si>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</si>
  <si>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</si>
  <si>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</si>
  <si>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</si>
  <si>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</si>
  <si>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</si>
  <si>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</si>
  <si>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</si>
  <si>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</si>
  <si>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</si>
  <si>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</si>
  <si>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</si>
  <si>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</si>
  <si>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</si>
  <si>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</si>
  <si>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</si>
  <si>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</si>
  <si>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</si>
  <si>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</si>
  <si>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</si>
  <si>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</si>
  <si>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</si>
  <si>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</si>
  <si>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</si>
  <si>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</si>
  <si>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</si>
  <si>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</si>
  <si>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</si>
  <si>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</si>
  <si>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</si>
  <si>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</si>
  <si>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</si>
  <si>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</si>
  <si>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</si>
  <si>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</si>
  <si>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</si>
  <si>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</si>
  <si>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</si>
  <si>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</si>
  <si>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</si>
  <si>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</si>
  <si>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</si>
  <si>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</si>
  <si>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</si>
  <si>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</si>
  <si>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</si>
  <si>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</si>
  <si>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</si>
  <si>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</si>
  <si>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</si>
  <si>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</si>
  <si>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</si>
  <si>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</si>
  <si>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</si>
  <si>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</si>
  <si>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</si>
  <si>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</si>
  <si>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</si>
  <si>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</si>
  <si>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</si>
  <si>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</si>
  <si>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</si>
  <si>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</si>
  <si>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</si>
  <si>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</si>
  <si>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</si>
  <si>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</si>
  <si>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</si>
  <si>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</si>
  <si>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</si>
  <si>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</si>
  <si>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</si>
  <si>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</si>
  <si>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</si>
  <si>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</si>
  <si>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</si>
  <si>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</si>
  <si>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</si>
  <si>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</si>
  <si>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</si>
  <si>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</si>
  <si>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</si>
  <si>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</si>
  <si>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</si>
  <si>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</si>
  <si>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</si>
  <si>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</si>
  <si>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</si>
  <si>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</si>
  <si>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</si>
  <si>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</si>
  <si>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</si>
  <si>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</si>
  <si>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</si>
  <si>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</si>
  <si>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</si>
  <si>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</si>
  <si>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</si>
  <si>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</si>
  <si>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</si>
  <si>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</si>
  <si>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</si>
  <si>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</si>
  <si>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</si>
  <si>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</si>
  <si>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</si>
  <si>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</si>
  <si>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</si>
  <si>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</si>
  <si>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</si>
  <si>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</si>
  <si>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</si>
  <si>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</si>
  <si>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</si>
  <si>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</si>
  <si>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</si>
  <si>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</si>
  <si>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</si>
  <si>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</si>
  <si>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</si>
  <si>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</si>
  <si>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</si>
  <si>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</si>
  <si>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</si>
  <si>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</si>
  <si>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</si>
  <si>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</si>
  <si>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</si>
  <si>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</si>
  <si>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</si>
  <si>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</si>
  <si>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</si>
  <si>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</si>
  <si>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</si>
  <si>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</si>
  <si>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</si>
  <si>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</si>
  <si>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</si>
  <si>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</si>
  <si>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</si>
  <si>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</si>
  <si>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</si>
  <si>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</si>
  <si>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</si>
  <si>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</si>
  <si>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</si>
  <si>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</si>
  <si>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</si>
  <si>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</si>
  <si>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</si>
  <si>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</si>
  <si>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</si>
  <si>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</si>
  <si>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</si>
  <si>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</si>
  <si>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</si>
  <si>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</si>
  <si>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</si>
  <si>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</si>
  <si>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</si>
  <si>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</si>
  <si>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</si>
  <si>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</si>
  <si>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</si>
  <si>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</si>
  <si>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</si>
  <si>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</si>
  <si>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</si>
  <si>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</si>
  <si>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</si>
  <si>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</si>
  <si>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</si>
  <si>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</si>
  <si>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</si>
  <si>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</si>
  <si>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</si>
  <si>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</si>
  <si>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</si>
  <si>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</si>
  <si>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</si>
  <si>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</si>
  <si>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</si>
  <si>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</si>
  <si>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</si>
  <si>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</si>
  <si>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</si>
  <si>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</si>
  <si>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</si>
  <si>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</si>
  <si>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</si>
  <si>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</si>
  <si>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</si>
  <si>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</si>
  <si>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</si>
  <si>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</si>
  <si>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</si>
  <si>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</si>
  <si>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</si>
  <si>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</si>
  <si>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</si>
  <si>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</si>
  <si>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</si>
  <si>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</si>
  <si>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</si>
  <si>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</si>
  <si>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</si>
  <si>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</si>
  <si>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</si>
  <si>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</si>
  <si>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</si>
  <si>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</si>
  <si>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</si>
  <si>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</si>
  <si>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</si>
  <si>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</si>
  <si>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</si>
  <si>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</si>
  <si>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</si>
  <si>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</si>
  <si>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</si>
  <si>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</si>
  <si>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</si>
  <si>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</si>
  <si>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</si>
  <si>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</si>
  <si>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</si>
  <si>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</si>
  <si>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</si>
  <si>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</si>
  <si>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</si>
  <si>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</si>
  <si>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</si>
  <si>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</si>
  <si>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</si>
  <si>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</si>
  <si>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</si>
  <si>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</si>
  <si>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</si>
  <si>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</si>
  <si>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</si>
  <si>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</si>
  <si>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</si>
  <si>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</si>
  <si>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</si>
  <si>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</si>
  <si>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</si>
  <si>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</si>
  <si>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</si>
  <si>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</si>
  <si>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</si>
  <si>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</si>
  <si>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</si>
  <si>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</si>
  <si>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</si>
  <si>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</si>
  <si>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</si>
  <si>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</si>
  <si>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</si>
  <si>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</si>
  <si>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</si>
  <si>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</si>
  <si>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</si>
  <si>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</si>
  <si>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</si>
  <si>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</si>
  <si>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</si>
  <si>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</si>
  <si>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</si>
  <si>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</si>
  <si>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</si>
  <si>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</si>
  <si>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</si>
  <si>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</si>
  <si>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</si>
  <si>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</si>
  <si>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</si>
  <si>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</si>
  <si>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</si>
  <si>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</si>
  <si>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</si>
  <si>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</si>
  <si>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</si>
  <si>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</si>
  <si>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</si>
  <si>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</si>
  <si>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</si>
  <si>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</si>
  <si>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</si>
  <si>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</si>
  <si>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</si>
  <si>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</si>
  <si>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</si>
  <si>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</si>
  <si>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</si>
  <si>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</si>
  <si>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</si>
  <si>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</si>
  <si>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</si>
  <si>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</si>
  <si>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</si>
  <si>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</si>
  <si>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</si>
  <si>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</si>
  <si>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</si>
  <si>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</si>
  <si>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</si>
  <si>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</si>
  <si>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</si>
  <si>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</si>
  <si>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</si>
  <si>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</si>
  <si>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</si>
  <si>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</si>
  <si>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</si>
  <si>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</si>
  <si>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</si>
  <si>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</si>
  <si>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</si>
  <si>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</si>
  <si>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</si>
  <si>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</si>
  <si>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</si>
  <si>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</si>
  <si>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</si>
  <si>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</si>
  <si>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</si>
  <si>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</si>
  <si>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</si>
  <si>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</si>
  <si>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</si>
  <si>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</si>
  <si>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</si>
  <si>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</si>
  <si>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</si>
  <si>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</si>
  <si>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</si>
  <si>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</si>
  <si>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</si>
  <si>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</si>
  <si>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</si>
  <si>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</si>
  <si>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</si>
  <si>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</si>
  <si>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</si>
  <si>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</si>
  <si>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</si>
  <si>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</si>
  <si>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</si>
  <si>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</si>
  <si>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</si>
  <si>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</si>
  <si>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</si>
  <si>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</si>
  <si>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</si>
  <si>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</si>
  <si>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</si>
  <si>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</si>
  <si>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</si>
  <si>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</si>
  <si>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</si>
  <si>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</si>
  <si>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</si>
  <si>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</si>
  <si>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</si>
  <si>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</si>
  <si>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</si>
  <si>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</si>
  <si>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</si>
  <si>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</si>
  <si>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</si>
  <si>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</si>
  <si>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</si>
  <si>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</si>
  <si>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</si>
  <si>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</si>
  <si>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</si>
  <si>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</si>
  <si>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</si>
  <si>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</si>
  <si>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</si>
  <si>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</si>
  <si>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</si>
  <si>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</si>
  <si>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</si>
  <si>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</si>
  <si>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</si>
  <si>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</si>
  <si>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</si>
  <si>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</si>
  <si>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</si>
  <si>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</si>
  <si>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</si>
  <si>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</si>
  <si>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</si>
  <si>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</si>
  <si>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</si>
  <si>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</si>
  <si>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</si>
  <si>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</si>
  <si>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</si>
  <si>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</si>
  <si>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</si>
  <si>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</si>
  <si>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</si>
  <si>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</si>
  <si>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</si>
  <si>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</si>
  <si>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</si>
  <si>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</si>
  <si>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</si>
  <si>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</si>
  <si>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</si>
  <si>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</si>
  <si>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</si>
  <si>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</si>
  <si>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</si>
  <si>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</si>
  <si>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</si>
  <si>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</si>
  <si>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</si>
  <si>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</si>
  <si>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</si>
  <si>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</si>
  <si>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</si>
  <si>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</si>
  <si>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</si>
  <si>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</si>
  <si>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</si>
  <si>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</si>
  <si>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</si>
  <si>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</si>
  <si>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</si>
  <si>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</si>
  <si>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</si>
  <si>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</si>
  <si>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</si>
  <si>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</si>
  <si>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</si>
  <si>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</si>
  <si>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</si>
  <si>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</si>
  <si>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</si>
  <si>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</si>
  <si>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</si>
  <si>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</si>
  <si>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</si>
  <si>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</si>
  <si>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</si>
  <si>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</si>
  <si>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</si>
  <si>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</si>
  <si>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</si>
  <si>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</si>
  <si>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</si>
  <si>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</si>
  <si>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</si>
  <si>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</si>
  <si>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</si>
  <si>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</si>
  <si>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</si>
  <si>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</si>
  <si>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</si>
  <si>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</si>
  <si>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</si>
  <si>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</si>
  <si>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</si>
  <si>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</si>
  <si>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</si>
  <si>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</si>
  <si>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</si>
  <si>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</si>
  <si>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</si>
  <si>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</si>
  <si>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</si>
  <si>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</si>
  <si>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</si>
  <si>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</si>
  <si>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</si>
  <si>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</si>
  <si>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</si>
  <si>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</si>
  <si>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</si>
  <si>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</si>
  <si>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</si>
  <si>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</si>
  <si>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</si>
  <si>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</si>
  <si>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</si>
  <si>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</si>
  <si>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</si>
  <si>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</si>
  <si>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</si>
  <si>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</si>
  <si>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</si>
  <si>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</si>
  <si>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</si>
  <si>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</si>
  <si>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</si>
  <si>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</si>
  <si>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</si>
  <si>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</si>
  <si>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</si>
  <si>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</si>
  <si>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</si>
  <si>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</si>
  <si>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</si>
  <si>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</si>
  <si>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</si>
  <si>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</si>
  <si>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</si>
  <si>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</si>
  <si>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</si>
  <si>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</si>
  <si>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</si>
  <si>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</si>
  <si>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</si>
  <si>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</si>
  <si>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</si>
  <si>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</si>
  <si>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</si>
  <si>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</si>
  <si>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</si>
  <si>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</si>
  <si>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</si>
  <si>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</si>
  <si>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</si>
  <si>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</si>
  <si>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</si>
  <si>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</si>
  <si>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</si>
  <si>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</si>
  <si>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</si>
  <si>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</si>
  <si>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</si>
  <si>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</si>
  <si>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</si>
  <si>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</si>
  <si>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</si>
  <si>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</si>
  <si>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</si>
  <si>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</si>
  <si>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</si>
  <si>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</si>
  <si>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</si>
  <si>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</si>
  <si>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</si>
  <si>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</si>
  <si>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</si>
  <si>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</si>
  <si>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</si>
  <si>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</si>
  <si>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</si>
  <si>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</si>
  <si>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</si>
  <si>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</si>
  <si>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</si>
  <si>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</si>
  <si>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</si>
  <si>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</si>
  <si>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</si>
  <si>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</si>
  <si>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</si>
  <si>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</si>
  <si>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</si>
  <si>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</si>
  <si>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</si>
  <si>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</si>
  <si>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</si>
  <si>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</si>
  <si>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</si>
  <si>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</si>
  <si>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</si>
  <si>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</si>
  <si>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</si>
  <si>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</si>
  <si>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</si>
  <si>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</si>
  <si>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</si>
  <si>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</si>
  <si>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</si>
  <si>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</si>
  <si>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</si>
  <si>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</si>
  <si>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</si>
  <si>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</si>
  <si>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</si>
  <si>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</si>
  <si>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</si>
  <si>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</si>
  <si>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</si>
  <si>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</si>
  <si>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</si>
  <si>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</si>
  <si>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</si>
  <si>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</si>
  <si>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</si>
  <si>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</si>
  <si>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</si>
  <si>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</si>
  <si>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</si>
  <si>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</si>
  <si>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</si>
  <si>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</si>
  <si>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</si>
  <si>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</si>
  <si>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</si>
  <si>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</si>
  <si>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</si>
  <si>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</si>
  <si>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</si>
  <si>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</si>
  <si>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</si>
  <si>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</si>
  <si>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</si>
  <si>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</si>
  <si>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</si>
  <si>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</si>
  <si>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</si>
  <si>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</si>
  <si>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</si>
  <si>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</si>
  <si>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</si>
  <si>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</si>
  <si>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</si>
  <si>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</si>
  <si>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</si>
  <si>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</si>
  <si>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</si>
  <si>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</si>
  <si>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</si>
  <si>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</si>
  <si>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</si>
  <si>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</si>
  <si>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</si>
  <si>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</si>
  <si>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</si>
  <si>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</si>
  <si>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</si>
  <si>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</si>
  <si>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</si>
  <si>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</si>
  <si>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</si>
  <si>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</si>
  <si>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</si>
  <si>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</si>
  <si>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</si>
  <si>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</si>
  <si>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</si>
  <si>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</si>
  <si>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</si>
  <si>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</si>
  <si>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</si>
  <si>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</si>
  <si>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</si>
  <si>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</si>
  <si>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</si>
  <si>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</si>
  <si>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</si>
  <si>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</si>
  <si>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</si>
  <si>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</si>
  <si>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</si>
  <si>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</si>
  <si>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</si>
  <si>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</si>
  <si>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</si>
  <si>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</si>
  <si>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</si>
  <si>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</si>
  <si>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</si>
  <si>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</si>
  <si>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</si>
  <si>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</si>
  <si>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</si>
  <si>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</si>
  <si>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</si>
  <si>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</si>
  <si>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</si>
  <si>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</si>
  <si>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</si>
  <si>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</si>
  <si>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</si>
  <si>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</si>
  <si>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</si>
  <si>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</si>
  <si>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</si>
  <si>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</si>
  <si>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</si>
  <si>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</si>
  <si>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</si>
  <si>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</si>
  <si>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</si>
  <si>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</si>
  <si>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</si>
  <si>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</si>
  <si>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</si>
  <si>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</si>
  <si>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</si>
  <si>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</si>
  <si>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</si>
  <si>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</si>
  <si>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</si>
  <si>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</si>
  <si>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</si>
  <si>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</si>
  <si>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</si>
  <si>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</si>
  <si>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</si>
  <si>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</si>
  <si>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</si>
  <si>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</si>
  <si>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</si>
  <si>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</si>
  <si>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</si>
  <si>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</si>
  <si>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</si>
  <si>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</si>
  <si>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</si>
  <si>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</si>
  <si>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</si>
  <si>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</si>
  <si>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</si>
  <si>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</si>
  <si>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</si>
  <si>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</si>
  <si>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</si>
  <si>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</si>
  <si>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</si>
  <si>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</si>
  <si>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</si>
  <si>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</si>
  <si>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</si>
  <si>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</si>
  <si>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</si>
  <si>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</si>
  <si>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</si>
  <si>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</si>
  <si>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</si>
  <si>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</si>
  <si>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</si>
  <si>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</si>
  <si>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</si>
  <si>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</si>
  <si>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</si>
  <si>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</si>
  <si>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</si>
  <si>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</si>
  <si>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</si>
  <si>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</si>
  <si>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</si>
  <si>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</si>
  <si>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</si>
  <si>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</si>
  <si>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</si>
  <si>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</si>
  <si>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</si>
  <si>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</si>
  <si>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</si>
  <si>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</si>
  <si>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</si>
  <si>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</si>
  <si>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</si>
  <si>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</si>
  <si>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</si>
  <si>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</si>
  <si>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</si>
  <si>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</si>
  <si>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</si>
  <si>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</si>
  <si>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</si>
  <si>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</si>
  <si>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</si>
  <si>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</si>
  <si>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</si>
  <si>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</si>
  <si>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</si>
  <si>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</si>
  <si>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</si>
  <si>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</si>
  <si>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</si>
  <si>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</si>
  <si>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</si>
  <si>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</si>
  <si>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</si>
  <si>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</si>
  <si>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</si>
  <si>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</si>
  <si>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</si>
  <si>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</si>
  <si>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</si>
  <si>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</si>
  <si>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</si>
  <si>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</si>
  <si>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</si>
  <si>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</si>
  <si>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</si>
  <si>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</si>
  <si>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</si>
  <si>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</si>
  <si>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</si>
  <si>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</si>
  <si>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</si>
  <si>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</si>
  <si>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</si>
  <si>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</si>
  <si>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</si>
  <si>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</si>
  <si>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</si>
  <si>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</si>
  <si>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</si>
  <si>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</si>
  <si>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</si>
  <si>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</si>
  <si>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</si>
  <si>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</si>
  <si>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</si>
  <si>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</si>
  <si>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</si>
  <si>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</si>
  <si>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</si>
  <si>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</si>
  <si>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</si>
  <si>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</si>
  <si>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</si>
  <si>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</si>
  <si>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</si>
  <si>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</si>
  <si>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</si>
  <si>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</si>
  <si>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</si>
  <si>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</si>
  <si>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</si>
  <si>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</si>
  <si>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</si>
  <si>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</si>
  <si>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</si>
  <si>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</si>
  <si>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</si>
  <si>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</si>
  <si>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</si>
  <si>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</si>
  <si>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</si>
  <si>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</si>
  <si>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</si>
  <si>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</si>
  <si>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</si>
  <si>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</si>
  <si>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</si>
  <si>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</si>
  <si>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</si>
  <si>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</si>
  <si>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</si>
  <si>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</si>
  <si>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</si>
  <si>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</si>
  <si>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</si>
  <si>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</si>
  <si>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</si>
  <si>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</si>
  <si>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</si>
  <si>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</si>
  <si>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</si>
  <si>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</si>
  <si>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</si>
  <si>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</si>
  <si>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</si>
  <si>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</si>
  <si>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</si>
  <si>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</si>
  <si>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</si>
  <si>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</si>
  <si>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</si>
  <si>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</si>
  <si>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</si>
  <si>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</si>
  <si>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</si>
  <si>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</si>
  <si>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</si>
  <si>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</si>
  <si>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</si>
  <si>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</si>
  <si>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</si>
  <si>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</si>
  <si>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</si>
  <si>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</si>
  <si>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</si>
  <si>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</si>
  <si>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</si>
  <si>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</si>
  <si>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</si>
  <si>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</si>
  <si>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</si>
  <si>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</si>
  <si>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</si>
  <si>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</si>
  <si>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</si>
  <si>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</si>
  <si>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</si>
  <si>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</si>
  <si>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</si>
  <si>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</si>
  <si>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</si>
  <si>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</si>
  <si>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</si>
  <si>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</si>
  <si>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</si>
  <si>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</si>
  <si>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</si>
  <si>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</si>
  <si>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</si>
  <si>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</si>
  <si>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</si>
  <si>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</si>
  <si>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</si>
  <si>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</si>
  <si>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</si>
  <si>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</si>
  <si>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</si>
  <si>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</si>
  <si>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</si>
  <si>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</si>
  <si>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</si>
  <si>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</si>
  <si>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</si>
  <si>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</si>
  <si>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</si>
  <si>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</si>
  <si>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</si>
  <si>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</si>
  <si>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</si>
  <si>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</si>
  <si>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</si>
  <si>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</si>
  <si>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</si>
  <si>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</si>
  <si>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</si>
  <si>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</si>
  <si>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</si>
  <si>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</si>
  <si>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</si>
  <si>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</si>
  <si>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</si>
  <si>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</si>
  <si>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</si>
  <si>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</si>
  <si>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</si>
  <si>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</si>
  <si>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</si>
  <si>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</si>
  <si>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</si>
  <si>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</si>
  <si>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</si>
  <si>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</si>
  <si>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</si>
  <si>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</si>
  <si>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</si>
  <si>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</si>
  <si>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</si>
  <si>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</si>
  <si>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</si>
  <si>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</si>
  <si>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</si>
  <si>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</si>
  <si>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</si>
  <si>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</si>
  <si>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</si>
  <si>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</si>
  <si>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</si>
  <si>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</si>
  <si>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</si>
  <si>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</si>
  <si>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</si>
  <si>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</si>
  <si>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</si>
  <si>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</si>
  <si>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</si>
  <si>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</si>
  <si>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</si>
  <si>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</si>
  <si>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</si>
  <si>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</si>
  <si>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</si>
  <si>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</si>
  <si>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</si>
  <si>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</si>
  <si>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</si>
  <si>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</si>
  <si>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</si>
  <si>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</si>
  <si>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</si>
  <si>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</si>
  <si>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</si>
  <si>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</si>
  <si>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</si>
  <si>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</si>
  <si>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</si>
  <si>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</si>
  <si>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</si>
  <si>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</si>
  <si>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</si>
  <si>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</si>
  <si>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</si>
  <si>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</si>
  <si>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</si>
  <si>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</si>
  <si>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</si>
  <si>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</si>
  <si>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</si>
  <si>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</si>
  <si>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</si>
  <si>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</si>
  <si>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</si>
  <si>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</si>
  <si>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</si>
  <si>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</si>
  <si>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</si>
  <si>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</si>
  <si>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</si>
  <si>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</si>
  <si>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</si>
  <si>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</si>
  <si>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</si>
  <si>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</si>
  <si>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</si>
  <si>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</si>
  <si>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</si>
  <si>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</si>
  <si>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</si>
  <si>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</si>
  <si>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</si>
  <si>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</si>
  <si>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</si>
  <si>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</si>
  <si>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</si>
  <si>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</si>
  <si>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</si>
  <si>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</si>
  <si>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</si>
  <si>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</si>
  <si>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</si>
  <si>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</si>
  <si>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</si>
  <si>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</si>
  <si>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</si>
  <si>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</si>
  <si>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</si>
  <si>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</si>
  <si>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</si>
  <si>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</si>
  <si>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</si>
  <si>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</si>
  <si>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</si>
  <si>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</si>
  <si>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</si>
  <si>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</si>
  <si>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</si>
  <si>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</si>
  <si>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</si>
  <si>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</si>
  <si>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</si>
  <si>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</si>
  <si>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</si>
  <si>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</si>
  <si>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</si>
  <si>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</si>
  <si>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</si>
  <si>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</si>
  <si>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</si>
  <si>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</si>
  <si>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</si>
  <si>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</si>
  <si>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</si>
  <si>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</si>
  <si>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</si>
  <si>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</si>
  <si>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</si>
  <si>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</si>
  <si>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</si>
  <si>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</si>
  <si>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</si>
  <si>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</si>
  <si>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</si>
  <si>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</si>
  <si>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</si>
  <si>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</si>
  <si>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</si>
  <si>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</si>
  <si>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</si>
  <si>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</si>
  <si>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</si>
  <si>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</si>
  <si>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</si>
  <si>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</si>
  <si>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</si>
  <si>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</si>
  <si>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</si>
  <si>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</si>
  <si>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</si>
  <si>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</si>
  <si>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</si>
  <si>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</si>
  <si>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</si>
  <si>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</si>
  <si>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</si>
  <si>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</si>
  <si>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</si>
  <si>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</si>
  <si>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</si>
  <si>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</si>
  <si>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</si>
  <si>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</si>
  <si>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</si>
  <si>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</si>
  <si>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</si>
  <si>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</si>
  <si>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</si>
  <si>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</si>
  <si>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</si>
  <si>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</si>
  <si>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</si>
  <si>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</si>
  <si>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</si>
  <si>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</si>
  <si>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</si>
  <si>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</si>
  <si>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</si>
  <si>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</si>
  <si>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</si>
  <si>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</si>
  <si>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</si>
  <si>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</si>
  <si>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</si>
  <si>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</si>
  <si>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</si>
  <si>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</si>
  <si>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</si>
  <si>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</si>
  <si>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</si>
  <si>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</si>
  <si>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</si>
  <si>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</si>
  <si>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</si>
  <si>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</si>
  <si>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</si>
  <si>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</si>
  <si>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</si>
  <si>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</si>
  <si>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</si>
  <si>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</si>
  <si>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</si>
  <si>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</si>
  <si>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</si>
  <si>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</si>
  <si>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</si>
  <si>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</si>
  <si>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</si>
  <si>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</si>
  <si>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</si>
  <si>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</si>
  <si>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</si>
  <si>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</si>
  <si>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</si>
  <si>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</si>
  <si>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</si>
  <si>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</si>
  <si>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</si>
  <si>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</si>
  <si>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</si>
  <si>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</si>
  <si>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</si>
  <si>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</si>
  <si>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</si>
  <si>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</si>
  <si>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</si>
  <si>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</si>
  <si>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</si>
  <si>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</si>
  <si>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</si>
  <si>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</si>
  <si>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</si>
  <si>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</si>
  <si>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</si>
  <si>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</si>
  <si>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</si>
  <si>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</si>
  <si>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</si>
  <si>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</si>
  <si>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</si>
  <si>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</si>
  <si>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</si>
  <si>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</si>
  <si>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</si>
  <si>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</si>
  <si>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</si>
  <si>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</si>
  <si>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</si>
  <si>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</si>
  <si>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</si>
  <si>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</si>
  <si>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</si>
  <si>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</si>
  <si>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</si>
  <si>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</si>
  <si>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</si>
  <si>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</si>
  <si>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</si>
  <si>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</si>
  <si>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</si>
  <si>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</si>
  <si>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</si>
  <si>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</si>
  <si>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</si>
  <si>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</si>
  <si>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</si>
  <si>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</si>
  <si>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</si>
  <si>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</si>
  <si>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</si>
  <si>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</si>
  <si>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</si>
  <si>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</si>
  <si>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</si>
  <si>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</si>
  <si>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</si>
  <si>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</si>
  <si>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</si>
  <si>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</si>
  <si>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</si>
  <si>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</si>
  <si>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</si>
  <si>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</si>
  <si>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</si>
  <si>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</si>
  <si>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</si>
  <si>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</si>
  <si>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</si>
  <si>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</si>
  <si>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</si>
  <si>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</si>
  <si>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</si>
  <si>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</si>
  <si>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</si>
  <si>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</si>
  <si>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</si>
  <si>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</si>
  <si>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</si>
  <si>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</si>
  <si>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</si>
  <si>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</si>
  <si>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</si>
  <si>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</si>
  <si>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</si>
  <si>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</si>
  <si>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</si>
  <si>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</si>
  <si>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</si>
  <si>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</si>
  <si>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</si>
  <si>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</si>
  <si>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</si>
  <si>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</si>
  <si>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</si>
  <si>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</si>
  <si>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</si>
  <si>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</si>
  <si>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</si>
  <si>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</si>
  <si>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</si>
  <si>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</si>
  <si>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</si>
  <si>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</si>
  <si>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</si>
  <si>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</si>
  <si>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</si>
  <si>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</si>
  <si>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</si>
  <si>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</si>
  <si>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</si>
  <si>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</si>
  <si>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</si>
  <si>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</si>
  <si>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</si>
  <si>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</si>
  <si>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</si>
  <si>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</si>
  <si>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</si>
  <si>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</si>
  <si>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</si>
  <si>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</si>
  <si>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</si>
  <si>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</si>
  <si>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</si>
  <si>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</si>
  <si>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</si>
  <si>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</si>
  <si>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</si>
  <si>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</si>
  <si>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</si>
  <si>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</si>
  <si>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</si>
  <si>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</si>
  <si>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</si>
  <si>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</si>
  <si>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</si>
  <si>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</si>
  <si>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</si>
  <si>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</si>
  <si>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</si>
  <si>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</si>
  <si>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</si>
  <si>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</si>
  <si>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</si>
  <si>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</si>
  <si>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</si>
  <si>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</si>
  <si>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</si>
  <si>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</si>
  <si>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</si>
  <si>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</si>
  <si>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</si>
  <si>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</si>
  <si>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</si>
  <si>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</si>
  <si>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</si>
  <si>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</si>
  <si>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</si>
  <si>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</si>
  <si>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</si>
  <si>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</si>
  <si>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</si>
  <si>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</si>
  <si>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</si>
  <si>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</si>
  <si>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</si>
  <si>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</si>
  <si>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</si>
  <si>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</si>
  <si>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</si>
  <si>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</si>
  <si>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</si>
  <si>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</si>
  <si>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</si>
  <si>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</si>
  <si>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</si>
  <si>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</si>
  <si>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</si>
  <si>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</si>
  <si>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</si>
  <si>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</si>
  <si>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</si>
  <si>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</si>
  <si>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</si>
  <si>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</si>
  <si>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</si>
  <si>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</si>
  <si>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</si>
  <si>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</si>
  <si>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</si>
  <si>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</si>
  <si>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</si>
  <si>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</si>
  <si>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</si>
  <si>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</si>
  <si>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</si>
  <si>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</si>
  <si>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</si>
  <si>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</si>
  <si>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</si>
  <si>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</si>
  <si>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</si>
  <si>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</si>
  <si>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</si>
  <si>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</si>
  <si>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</si>
  <si>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</si>
  <si>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</si>
  <si>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</si>
  <si>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</si>
  <si>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</si>
  <si>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</si>
  <si>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</si>
  <si>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</si>
  <si>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</si>
  <si>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</si>
  <si>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</si>
  <si>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</si>
  <si>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</si>
  <si>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</si>
  <si>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</si>
  <si>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</si>
  <si>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</si>
  <si>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</si>
  <si>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</si>
  <si>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</si>
  <si>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</si>
  <si>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</si>
  <si>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</si>
  <si>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</si>
  <si>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</si>
  <si>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</si>
  <si>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</si>
  <si>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</si>
  <si>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</si>
  <si>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</si>
  <si>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</si>
  <si>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</si>
  <si>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</si>
  <si>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</si>
  <si>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</si>
  <si>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</si>
  <si>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</si>
  <si>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</si>
  <si>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</si>
  <si>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</si>
  <si>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</si>
  <si>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</si>
  <si>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</si>
  <si>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</si>
  <si>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</si>
  <si>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</si>
  <si>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</si>
  <si>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</si>
  <si>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</si>
  <si>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</si>
  <si>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</si>
  <si>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</si>
  <si>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</si>
  <si>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</si>
  <si>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</si>
  <si>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</si>
  <si>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</si>
  <si>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</si>
  <si>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</si>
  <si>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</si>
  <si>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</si>
  <si>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</si>
  <si>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</si>
  <si>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</si>
  <si>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</si>
  <si>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</si>
  <si>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</si>
  <si>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</si>
  <si>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</si>
  <si>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</si>
  <si>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</si>
  <si>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</si>
  <si>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</si>
  <si>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</si>
  <si>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</si>
  <si>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</si>
  <si>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</si>
  <si>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</si>
  <si>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</si>
  <si>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</si>
  <si>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</si>
  <si>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</si>
  <si>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</si>
  <si>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</si>
  <si>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</si>
  <si>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</si>
  <si>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</si>
  <si>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</si>
  <si>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</si>
  <si>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</si>
  <si>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</si>
  <si>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</si>
  <si>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</si>
  <si>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</si>
  <si>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</si>
  <si>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</si>
  <si>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</si>
  <si>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</si>
  <si>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</si>
  <si>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</si>
  <si>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</si>
  <si>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</si>
  <si>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</si>
  <si>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</si>
  <si>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</si>
  <si>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</si>
  <si>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</si>
  <si>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</si>
  <si>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</si>
  <si>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</si>
  <si>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</si>
  <si>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</si>
  <si>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</si>
  <si>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</si>
  <si>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</si>
  <si>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</si>
  <si>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</si>
  <si>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</si>
  <si>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</si>
  <si>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</si>
  <si>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</si>
  <si>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</si>
  <si>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</si>
  <si>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</si>
  <si>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</si>
  <si>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</si>
  <si>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</si>
  <si>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</si>
  <si>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</si>
  <si>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</si>
  <si>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</si>
  <si>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</si>
  <si>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</si>
  <si>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</si>
  <si>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</si>
  <si>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</si>
  <si>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</si>
  <si>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</si>
  <si>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</si>
  <si>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</si>
  <si>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</si>
  <si>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</si>
  <si>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</si>
  <si>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</si>
  <si>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</si>
  <si>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</si>
  <si>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</si>
  <si>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</si>
  <si>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</si>
  <si>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</si>
  <si>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</si>
  <si>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</si>
  <si>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</si>
  <si>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</si>
  <si>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</si>
  <si>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</si>
  <si>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</si>
  <si>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</si>
  <si>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</si>
  <si>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</si>
  <si>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</si>
  <si>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</si>
  <si>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</si>
  <si>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</si>
  <si>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</si>
  <si>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</si>
  <si>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</si>
  <si>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</si>
  <si>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</si>
  <si>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</si>
  <si>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</si>
  <si>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</si>
  <si>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</si>
  <si>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</si>
  <si>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</si>
  <si>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</si>
  <si>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</si>
  <si>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</si>
  <si>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</si>
  <si>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</si>
  <si>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</si>
  <si>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</si>
  <si>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</si>
  <si>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</si>
  <si>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</si>
  <si>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</si>
  <si>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</si>
  <si>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</si>
  <si>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</si>
  <si>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</si>
  <si>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</si>
  <si>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</si>
  <si>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</si>
  <si>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</si>
  <si>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</si>
  <si>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</si>
  <si>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</si>
  <si>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</si>
  <si>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</si>
  <si>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</si>
  <si>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</si>
  <si>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</si>
  <si>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</si>
  <si>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</si>
  <si>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</si>
  <si>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</si>
  <si>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</si>
  <si>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</si>
  <si>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</si>
  <si>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</si>
  <si>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</si>
  <si>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</si>
  <si>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</si>
  <si>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</si>
  <si>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</si>
  <si>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</si>
  <si>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</si>
  <si>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</si>
  <si>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</si>
  <si>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</si>
  <si>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</si>
  <si>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</si>
  <si>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</si>
  <si>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</si>
  <si>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</si>
  <si>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</si>
  <si>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</si>
  <si>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</si>
  <si>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</si>
  <si>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</si>
  <si>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</si>
  <si>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</si>
  <si>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</si>
  <si>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</si>
  <si>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</si>
  <si>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</si>
  <si>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</si>
  <si>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</si>
  <si>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</si>
  <si>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</si>
  <si>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</si>
  <si>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</si>
  <si>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</si>
  <si>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</si>
  <si>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</si>
  <si>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</si>
  <si>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</si>
  <si>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</si>
  <si>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</si>
  <si>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</si>
  <si>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</si>
  <si>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</si>
  <si>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</si>
  <si>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</si>
  <si>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</si>
  <si>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</si>
  <si>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</si>
  <si>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</si>
  <si>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</si>
  <si>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</si>
  <si>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</si>
  <si>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</si>
  <si>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</si>
  <si>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</si>
  <si>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</si>
  <si>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</si>
  <si>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</si>
  <si>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</si>
  <si>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</si>
  <si>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</si>
  <si>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</si>
  <si>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</si>
  <si>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</si>
  <si>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</si>
  <si>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</si>
  <si>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</si>
  <si>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</si>
  <si>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</si>
  <si>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</si>
  <si>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</si>
  <si>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</si>
  <si>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</si>
  <si>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</si>
  <si>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</si>
  <si>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</si>
  <si>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</si>
  <si>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</si>
  <si>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</si>
  <si>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</si>
  <si>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</si>
  <si>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</si>
  <si>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</si>
  <si>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</si>
  <si>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</si>
  <si>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</si>
  <si>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</si>
  <si>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</si>
  <si>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</si>
  <si>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</si>
  <si>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</si>
  <si>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</si>
  <si>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</si>
  <si>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</si>
  <si>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</si>
  <si>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</si>
  <si>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</si>
  <si>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</si>
  <si>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</si>
  <si>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</si>
  <si>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</si>
  <si>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</si>
  <si>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</si>
  <si>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</si>
  <si>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</si>
  <si>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</si>
  <si>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</si>
  <si>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</si>
  <si>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</si>
  <si>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</si>
  <si>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</si>
  <si>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</si>
  <si>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</si>
  <si>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</si>
  <si>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</si>
  <si>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</si>
  <si>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</si>
  <si>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</si>
  <si>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</si>
  <si>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</si>
  <si>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</si>
  <si>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</si>
  <si>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</si>
  <si>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</si>
  <si>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</si>
  <si>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</si>
  <si>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</si>
  <si>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</si>
  <si>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</si>
  <si>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</si>
  <si>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</si>
  <si>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</si>
  <si>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</si>
  <si>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</si>
  <si>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</si>
  <si>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</si>
  <si>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</si>
  <si>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</si>
  <si>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</si>
  <si>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</si>
  <si>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</si>
  <si>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</si>
  <si>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</si>
  <si>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</si>
  <si>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</si>
  <si>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</si>
  <si>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</si>
  <si>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</si>
  <si>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</si>
  <si>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</si>
  <si>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</si>
  <si>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</si>
  <si>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</si>
  <si>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</si>
  <si>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</si>
  <si>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</si>
  <si>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</si>
  <si>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</si>
  <si>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</si>
  <si>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</si>
  <si>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</si>
  <si>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</si>
  <si>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</si>
  <si>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</si>
  <si>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</si>
  <si>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</si>
  <si>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</si>
  <si>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</si>
  <si>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</si>
  <si>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</si>
  <si>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</si>
  <si>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</si>
  <si>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</si>
  <si>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</si>
  <si>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</si>
  <si>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</si>
  <si>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</si>
  <si>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</si>
  <si>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</si>
  <si>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</si>
  <si>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</si>
  <si>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</si>
  <si>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</si>
  <si>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</si>
  <si>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</si>
  <si>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</si>
  <si>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</si>
  <si>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</si>
  <si>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</si>
  <si>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</si>
  <si>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</si>
  <si>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</si>
  <si>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</si>
  <si>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</si>
  <si>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</si>
  <si>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</si>
  <si>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</si>
  <si>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</si>
  <si>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</si>
  <si>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</si>
  <si>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</si>
  <si>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</si>
  <si>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</si>
  <si>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</si>
  <si>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</si>
  <si>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</si>
  <si>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</si>
  <si>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</si>
  <si>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</si>
  <si>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</si>
  <si>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</si>
  <si>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</si>
  <si>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</si>
  <si>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</si>
  <si>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</si>
  <si>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</si>
  <si>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</si>
  <si>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</si>
  <si>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</si>
  <si>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</si>
  <si>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</si>
  <si>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</si>
  <si>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</si>
  <si>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</si>
  <si>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</si>
  <si>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</si>
  <si>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</si>
  <si>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</si>
  <si>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</si>
  <si>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</si>
  <si>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</si>
  <si>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</si>
  <si>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</si>
  <si>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</si>
  <si>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</si>
  <si>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</si>
  <si>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</si>
  <si>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</si>
  <si>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</si>
  <si>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</si>
  <si>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</si>
  <si>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</si>
  <si>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</si>
  <si>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</si>
  <si>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</si>
  <si>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</si>
  <si>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</si>
  <si>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</si>
  <si>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</si>
  <si>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</si>
  <si>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</si>
  <si>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</si>
  <si>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</si>
  <si>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</si>
  <si>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</si>
  <si>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</si>
  <si>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</si>
  <si>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</si>
  <si>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</si>
  <si>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</si>
  <si>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</si>
  <si>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</si>
  <si>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</si>
  <si>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</si>
  <si>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</si>
  <si>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</si>
  <si>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</si>
  <si>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</si>
  <si>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</si>
  <si>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</si>
  <si>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</si>
  <si>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</si>
  <si>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</si>
  <si>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</si>
  <si>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</si>
  <si>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</si>
  <si>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</si>
  <si>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</si>
  <si>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</si>
  <si>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</si>
  <si>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</si>
  <si>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</si>
  <si>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</si>
  <si>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</si>
  <si>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</si>
  <si>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</si>
  <si>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</si>
  <si>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</si>
  <si>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</si>
  <si>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</si>
  <si>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</si>
  <si>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</si>
  <si>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</si>
  <si>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</si>
  <si>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</si>
  <si>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</si>
  <si>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</si>
  <si>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</si>
  <si>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</si>
  <si>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</si>
  <si>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</si>
  <si>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</si>
  <si>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</si>
  <si>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</si>
  <si>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</si>
  <si>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</si>
  <si>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</si>
  <si>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</si>
  <si>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</si>
  <si>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</si>
  <si>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</si>
  <si>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</si>
  <si>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</si>
  <si>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</si>
  <si>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</si>
  <si>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</si>
  <si>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</si>
  <si>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</si>
  <si>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</si>
  <si>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</si>
  <si>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</si>
  <si>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</si>
  <si>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</si>
  <si>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</si>
  <si>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</si>
  <si>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</si>
  <si>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</si>
  <si>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</si>
  <si>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</si>
  <si>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</si>
  <si>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</si>
  <si>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</si>
  <si>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</si>
  <si>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</si>
  <si>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</si>
  <si>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</si>
  <si>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</si>
  <si>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</si>
  <si>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</si>
  <si>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</si>
  <si>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</si>
  <si>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</si>
  <si>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</si>
  <si>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</si>
  <si>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</si>
  <si>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</si>
  <si>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</si>
  <si>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</si>
  <si>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</si>
  <si>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</si>
  <si>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</si>
  <si>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</si>
  <si>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</si>
  <si>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</si>
  <si>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</si>
  <si>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</si>
  <si>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</si>
  <si>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</si>
  <si>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</si>
  <si>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</si>
  <si>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</si>
  <si>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</si>
  <si>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</si>
  <si>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</si>
  <si>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</si>
  <si>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</si>
  <si>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</si>
  <si>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</si>
  <si>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</si>
  <si>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</si>
  <si>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</si>
  <si>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</si>
  <si>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</si>
  <si>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</si>
  <si>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</si>
  <si>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</si>
  <si>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</si>
  <si>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</si>
  <si>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</si>
  <si>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</si>
  <si>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</si>
  <si>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</si>
  <si>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</si>
  <si>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</si>
  <si>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</si>
  <si>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</si>
  <si>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</si>
  <si>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</si>
  <si>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</si>
  <si>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</si>
  <si>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</si>
  <si>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</si>
  <si>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</si>
  <si>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</si>
  <si>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</si>
  <si>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</si>
  <si>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</si>
  <si>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</si>
  <si>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</si>
  <si>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</si>
  <si>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</si>
  <si>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</si>
  <si>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</si>
  <si>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</si>
  <si>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</si>
  <si>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</si>
  <si>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</si>
  <si>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</si>
  <si>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</si>
  <si>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</si>
  <si>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</si>
  <si>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</si>
  <si>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</si>
  <si>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</si>
  <si>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</si>
  <si>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</si>
  <si>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</si>
  <si>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</si>
  <si>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</si>
  <si>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</si>
  <si>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</si>
  <si>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</si>
  <si>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</si>
  <si>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</si>
  <si>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</si>
  <si>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</si>
  <si>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</si>
  <si>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</si>
  <si>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</si>
  <si>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</si>
  <si>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</si>
  <si>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</si>
  <si>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</si>
  <si>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</si>
  <si>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</si>
  <si>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</si>
  <si>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</si>
  <si>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</si>
  <si>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</si>
  <si>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</si>
  <si>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</si>
  <si>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</si>
  <si>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</si>
  <si>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</si>
  <si>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</si>
  <si>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</si>
  <si>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</si>
  <si>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</si>
  <si>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</si>
  <si>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</si>
  <si>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</si>
  <si>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</si>
  <si>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</si>
  <si>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</si>
  <si>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</si>
  <si>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</si>
  <si>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</si>
  <si>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</si>
  <si>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</si>
  <si>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</si>
  <si>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</si>
  <si>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</si>
  <si>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</si>
  <si>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</si>
  <si>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</si>
  <si>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</si>
  <si>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</si>
  <si>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</si>
  <si>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</si>
  <si>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</si>
  <si>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</si>
  <si>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</si>
  <si>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</si>
  <si>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</si>
  <si>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</si>
  <si>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</si>
  <si>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</si>
  <si>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</si>
  <si>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</si>
  <si>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</si>
  <si>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</si>
  <si>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</si>
  <si>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</si>
  <si>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</si>
  <si>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</si>
  <si>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</si>
  <si>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</si>
  <si>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</si>
  <si>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</si>
  <si>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</si>
  <si>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</si>
  <si>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</si>
  <si>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</si>
  <si>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</si>
  <si>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</si>
  <si>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</si>
  <si>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</si>
  <si>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</si>
  <si>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</si>
  <si>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</si>
  <si>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</si>
  <si>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</si>
  <si>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</si>
  <si>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</si>
  <si>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</si>
  <si>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</si>
  <si>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</si>
  <si>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</si>
  <si>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</si>
  <si>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</si>
  <si>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</si>
  <si>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</si>
  <si>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</si>
  <si>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</si>
  <si>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</si>
  <si>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</si>
  <si>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</si>
  <si>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</si>
  <si>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</si>
  <si>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</si>
  <si>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</si>
  <si>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</si>
  <si>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</si>
  <si>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</si>
  <si>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</si>
  <si>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</si>
  <si>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</si>
  <si>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</si>
  <si>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</si>
  <si>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</si>
  <si>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</si>
  <si>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</si>
  <si>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</si>
  <si>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</si>
  <si>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</si>
  <si>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</si>
  <si>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</si>
  <si>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</si>
  <si>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</si>
  <si>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</si>
  <si>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</si>
  <si>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</si>
  <si>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</si>
  <si>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</si>
  <si>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</si>
  <si>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</si>
  <si>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</si>
  <si>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</si>
  <si>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</si>
  <si>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</si>
  <si>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</si>
  <si>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</si>
  <si>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</si>
  <si>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</si>
  <si>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</si>
  <si>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</si>
  <si>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</si>
  <si>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</si>
  <si>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</si>
  <si>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</si>
  <si>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</si>
  <si>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</si>
  <si>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</si>
  <si>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</si>
  <si>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</si>
  <si>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</si>
  <si>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</si>
  <si>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</si>
  <si>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</si>
  <si>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</si>
  <si>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</si>
  <si>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</si>
  <si>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</si>
  <si>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</si>
  <si>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</si>
  <si>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</si>
  <si>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</si>
  <si>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</si>
  <si>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</si>
  <si>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</si>
  <si>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</si>
  <si>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</si>
  <si>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</si>
  <si>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</si>
  <si>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</si>
  <si>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</si>
  <si>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</si>
  <si>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</si>
  <si>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</si>
  <si>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</si>
  <si>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</si>
  <si>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</si>
  <si>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</si>
  <si>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</si>
  <si>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</si>
  <si>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</si>
  <si>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</si>
  <si>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</si>
  <si>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</si>
  <si>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</si>
  <si>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</si>
  <si>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</si>
  <si>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</si>
  <si>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</si>
  <si>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</si>
  <si>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</si>
  <si>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</si>
  <si>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</si>
  <si>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</si>
  <si>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</si>
  <si>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</si>
  <si>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</si>
  <si>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</si>
  <si>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</si>
  <si>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</si>
  <si>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</si>
  <si>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</si>
  <si>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</si>
  <si>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</si>
  <si>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</si>
  <si>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</si>
  <si>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</si>
  <si>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</si>
  <si>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</si>
  <si>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</si>
  <si>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</si>
  <si>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</si>
  <si>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</si>
  <si>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</si>
  <si>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</si>
  <si>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</si>
  <si>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</si>
  <si>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</si>
  <si>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</si>
  <si>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</si>
  <si>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</si>
  <si>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</si>
  <si>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</si>
  <si>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</si>
  <si>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</si>
  <si>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</si>
  <si>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</si>
  <si>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</si>
  <si>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</si>
  <si>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</si>
  <si>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</si>
  <si>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</si>
  <si>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</si>
  <si>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</si>
  <si>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</si>
  <si>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</si>
  <si>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</si>
  <si>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</si>
  <si>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</si>
  <si>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</si>
  <si>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</si>
  <si>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</si>
  <si>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</si>
  <si>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</si>
  <si>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</si>
  <si>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</si>
  <si>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</si>
  <si>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</si>
  <si>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</si>
  <si>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</si>
  <si>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</si>
  <si>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</si>
  <si>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</si>
  <si>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</si>
  <si>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</si>
  <si>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</si>
  <si>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</si>
  <si>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</si>
  <si>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</si>
  <si>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</si>
  <si>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</si>
  <si>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</si>
  <si>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</si>
  <si>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</si>
  <si>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</si>
  <si>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</si>
  <si>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</si>
  <si>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</si>
  <si>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</si>
  <si>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</si>
  <si>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</si>
  <si>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</si>
  <si>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</si>
  <si>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</si>
  <si>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</si>
  <si>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</si>
  <si>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</si>
  <si>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</si>
  <si>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</si>
  <si>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</si>
  <si>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</si>
  <si>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</si>
  <si>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</si>
  <si>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</si>
  <si>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</si>
  <si>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</si>
  <si>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</si>
  <si>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</si>
  <si>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</si>
  <si>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</si>
  <si>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</si>
  <si>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</si>
  <si>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</si>
  <si>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</si>
  <si>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</si>
  <si>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</si>
  <si>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</si>
  <si>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</si>
  <si>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</si>
  <si>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</si>
  <si>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</si>
  <si>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</si>
  <si>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</si>
  <si>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</si>
  <si>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</si>
  <si>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</si>
  <si>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</si>
  <si>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</si>
  <si>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</si>
  <si>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</si>
  <si>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</si>
  <si>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</si>
  <si>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</si>
  <si>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</si>
  <si>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</si>
  <si>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</si>
  <si>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</si>
  <si>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</si>
  <si>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</si>
  <si>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</si>
  <si>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</si>
  <si>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</si>
  <si>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</si>
  <si>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</si>
  <si>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</si>
  <si>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</si>
  <si>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</si>
  <si>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</si>
  <si>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</si>
  <si>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</si>
  <si>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</si>
  <si>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</si>
  <si>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</si>
  <si>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</si>
  <si>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</si>
  <si>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</si>
  <si>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</si>
  <si>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</si>
  <si>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</si>
  <si>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</si>
  <si>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</si>
  <si>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</si>
  <si>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</si>
  <si>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</si>
  <si>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</si>
  <si>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</si>
  <si>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</si>
  <si>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</si>
  <si>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</si>
  <si>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</si>
  <si>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</si>
  <si>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</si>
  <si>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</si>
  <si>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</si>
  <si>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</si>
  <si>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</si>
  <si>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</si>
  <si>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</si>
  <si>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</si>
  <si>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</si>
  <si>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</si>
  <si>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</si>
  <si>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</si>
  <si>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</si>
  <si>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</si>
  <si>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</si>
  <si>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</si>
  <si>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</si>
  <si>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</si>
  <si>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</si>
  <si>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</si>
  <si>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</si>
  <si>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</si>
  <si>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</si>
  <si>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</si>
  <si>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</si>
  <si>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</si>
  <si>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</si>
  <si>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</si>
  <si>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</si>
  <si>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</si>
  <si>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</si>
  <si>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</si>
  <si>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</si>
  <si>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</si>
  <si>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</si>
  <si>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</si>
  <si>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</si>
  <si>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</si>
  <si>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</si>
  <si>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</si>
  <si>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</si>
  <si>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</si>
  <si>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</si>
  <si>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</si>
  <si>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</si>
  <si>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</si>
  <si>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</si>
  <si>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</si>
  <si>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</si>
  <si>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</si>
  <si>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</si>
  <si>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</si>
  <si>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</si>
  <si>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</si>
  <si>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</si>
  <si>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</si>
  <si>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</si>
  <si>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</si>
  <si>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</si>
  <si>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</si>
  <si>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</si>
  <si>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</si>
  <si>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</si>
  <si>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</si>
  <si>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</si>
  <si>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</si>
  <si>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</si>
  <si>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</si>
  <si>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</si>
  <si>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</si>
  <si>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</si>
  <si>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</si>
  <si>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</si>
  <si>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</si>
  <si>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</si>
  <si>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</si>
  <si>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</si>
  <si>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</si>
  <si>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</si>
  <si>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</si>
  <si>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</si>
  <si>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</si>
  <si>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</si>
  <si>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</si>
  <si>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</si>
  <si>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</si>
  <si>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</si>
  <si>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</si>
  <si>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</si>
  <si>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</si>
  <si>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</si>
  <si>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</si>
  <si>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</si>
  <si>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</si>
  <si>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</si>
  <si>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</si>
  <si>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</si>
  <si>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</si>
  <si>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</si>
  <si>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</si>
  <si>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</si>
  <si>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</si>
  <si>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</si>
  <si>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</si>
  <si>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</si>
  <si>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</si>
  <si>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</si>
  <si>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</si>
  <si>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</si>
  <si>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</si>
  <si>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</si>
  <si>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</si>
  <si>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</si>
  <si>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</si>
  <si>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</si>
  <si>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</si>
  <si>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</si>
  <si>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</si>
  <si>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</si>
  <si>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</si>
  <si>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</si>
  <si>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</si>
  <si>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</si>
  <si>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</si>
  <si>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</si>
  <si>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</si>
  <si>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</si>
  <si>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</si>
  <si>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</si>
  <si>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</si>
  <si>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</si>
  <si>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</si>
  <si>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</si>
  <si>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</si>
  <si>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</si>
  <si>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</si>
  <si>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</si>
  <si>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</si>
  <si>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</si>
  <si>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</si>
  <si>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</si>
  <si>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</si>
  <si>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</si>
  <si>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</si>
  <si>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</si>
  <si>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</si>
  <si>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</si>
  <si>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</si>
  <si>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</si>
  <si>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</si>
  <si>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</si>
  <si>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</si>
  <si>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</si>
  <si>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</si>
  <si>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</si>
  <si>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</si>
  <si>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</si>
  <si>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</si>
  <si>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</si>
  <si>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</si>
  <si>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</si>
  <si>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</si>
  <si>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</si>
  <si>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</si>
  <si>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</si>
  <si>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</si>
  <si>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</si>
  <si>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</si>
  <si>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</si>
  <si>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</si>
  <si>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</si>
  <si>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</si>
  <si>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</si>
  <si>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</si>
  <si>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</si>
  <si>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</si>
  <si>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</si>
  <si>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</si>
  <si>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</si>
  <si>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</si>
  <si>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</si>
  <si>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</si>
  <si>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</si>
  <si>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</si>
  <si>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</si>
  <si>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</si>
  <si>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</si>
  <si>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</si>
  <si>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</si>
  <si>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</si>
  <si>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</si>
  <si>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</si>
  <si>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</si>
  <si>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</si>
  <si>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</si>
  <si>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</si>
  <si>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</si>
  <si>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</si>
  <si>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</si>
  <si>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</si>
  <si>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</si>
  <si>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</si>
  <si>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</si>
  <si>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</si>
  <si>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</si>
  <si>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</si>
  <si>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</si>
  <si>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</si>
  <si>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</si>
  <si>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</si>
  <si>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</si>
  <si>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</si>
  <si>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</si>
  <si>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</si>
  <si>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</si>
  <si>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</si>
  <si>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</si>
  <si>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</si>
  <si>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</si>
  <si>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</si>
  <si>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</si>
  <si>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</si>
  <si>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</si>
  <si>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</si>
  <si>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</si>
  <si>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</si>
  <si>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</si>
  <si>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</si>
  <si>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</si>
  <si>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</si>
  <si>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</si>
  <si>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</si>
  <si>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</si>
  <si>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</si>
  <si>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</si>
  <si>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</si>
  <si>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</si>
  <si>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</si>
  <si>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</si>
  <si>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</si>
  <si>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</si>
  <si>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</si>
  <si>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</si>
  <si>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</si>
  <si>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</si>
  <si>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</si>
  <si>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</si>
  <si>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</si>
  <si>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</si>
  <si>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</si>
  <si>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</si>
  <si>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</si>
  <si>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</si>
  <si>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</si>
  <si>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</si>
  <si>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</si>
  <si>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</si>
  <si>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</si>
  <si>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</si>
  <si>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</si>
  <si>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</si>
  <si>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</si>
  <si>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</si>
  <si>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</si>
  <si>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</si>
  <si>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</si>
  <si>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</si>
  <si>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</si>
  <si>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</si>
  <si>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</si>
  <si>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</si>
  <si>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</si>
  <si>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</si>
  <si>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</si>
  <si>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</si>
  <si>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</si>
  <si>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</si>
  <si>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</si>
  <si>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</si>
  <si>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</si>
  <si>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</si>
  <si>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</si>
  <si>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</si>
  <si>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</si>
  <si>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</si>
  <si>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</si>
  <si>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</si>
  <si>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</si>
  <si>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</si>
  <si>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</si>
  <si>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</si>
  <si>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</si>
  <si>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</si>
  <si>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</si>
  <si>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</si>
  <si>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</si>
  <si>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</si>
  <si>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</si>
  <si>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</si>
  <si>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</si>
  <si>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</si>
  <si>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</si>
  <si>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</si>
  <si>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</si>
  <si>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</si>
  <si>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</si>
  <si>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</si>
  <si>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</si>
  <si>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</si>
  <si>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</si>
  <si>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</si>
  <si>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</si>
  <si>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</si>
  <si>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</si>
  <si>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</si>
  <si>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</si>
  <si>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</si>
  <si>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</si>
  <si>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</si>
  <si>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</si>
  <si>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</si>
  <si>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</si>
  <si>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</si>
  <si>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</si>
  <si>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</si>
  <si>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</si>
  <si>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</si>
  <si>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</si>
  <si>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</si>
  <si>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</si>
  <si>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</si>
  <si>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</si>
  <si>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</si>
  <si>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</si>
  <si>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</si>
  <si>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</si>
  <si>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</si>
  <si>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</si>
  <si>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</si>
  <si>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</si>
  <si>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</si>
  <si>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</si>
  <si>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</si>
  <si>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</si>
  <si>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</si>
  <si>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</si>
  <si>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</si>
  <si>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</si>
  <si>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</si>
  <si>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</si>
  <si>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</si>
  <si>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</si>
  <si>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</si>
  <si>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</si>
  <si>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</si>
  <si>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</si>
  <si>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</si>
  <si>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</si>
  <si>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</si>
  <si>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</si>
  <si>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</si>
  <si>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</si>
  <si>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</si>
  <si>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</si>
  <si>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</si>
  <si>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</si>
  <si>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</si>
  <si>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</si>
  <si>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</si>
  <si>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</si>
  <si>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</si>
  <si>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</si>
  <si>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</si>
  <si>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</si>
  <si>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</si>
  <si>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</si>
  <si>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</si>
  <si>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</si>
  <si>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</si>
  <si>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</si>
  <si>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</si>
  <si>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</si>
  <si>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</si>
  <si>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</si>
  <si>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</si>
  <si>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</si>
  <si>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</si>
  <si>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</si>
  <si>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</si>
  <si>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</si>
  <si>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</si>
  <si>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</si>
  <si>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</si>
  <si>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</si>
  <si>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</si>
  <si>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</si>
  <si>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</si>
  <si>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</si>
  <si>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</si>
  <si>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</si>
  <si>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</si>
  <si>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</si>
  <si>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</si>
  <si>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</si>
  <si>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</si>
  <si>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</si>
  <si>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</si>
  <si>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</si>
  <si>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</si>
  <si>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</si>
  <si>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</si>
  <si>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</si>
  <si>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</si>
  <si>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</si>
  <si>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</si>
  <si>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</si>
  <si>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</si>
  <si>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</si>
  <si>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</si>
  <si>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</si>
  <si>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</si>
  <si>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</si>
  <si>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</si>
  <si>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</si>
  <si>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</si>
  <si>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</si>
  <si>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</si>
  <si>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</si>
  <si>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</si>
  <si>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</si>
  <si>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</si>
  <si>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</si>
  <si>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</si>
  <si>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</si>
  <si>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</si>
  <si>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</si>
  <si>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</si>
  <si>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</si>
  <si>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</si>
  <si>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</si>
  <si>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</si>
  <si>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</si>
  <si>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</si>
  <si>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</si>
  <si>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</si>
  <si>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</si>
  <si>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</si>
  <si>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</si>
  <si>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</si>
  <si>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</si>
  <si>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</si>
  <si>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</si>
  <si>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</si>
  <si>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</si>
  <si>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</si>
  <si>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</si>
  <si>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</si>
  <si>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</si>
  <si>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</si>
  <si>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</si>
  <si>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</si>
  <si>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</si>
  <si>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</si>
  <si>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</si>
  <si>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</si>
  <si>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</si>
  <si>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</si>
  <si>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</si>
  <si>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</si>
  <si>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</si>
  <si>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</si>
  <si>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</si>
  <si>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</si>
  <si>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</si>
  <si>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</si>
  <si>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</si>
  <si>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</si>
  <si>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</si>
  <si>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</si>
  <si>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</si>
  <si>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</si>
  <si>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</si>
  <si>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</si>
  <si>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</si>
  <si>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</si>
  <si>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</si>
  <si>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</si>
  <si>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</si>
  <si>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</si>
  <si>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</si>
  <si>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</si>
  <si>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</si>
  <si>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</si>
  <si>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</si>
  <si>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</si>
  <si>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</si>
  <si>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</si>
  <si>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</si>
  <si>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</si>
  <si>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</si>
  <si>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</si>
  <si>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</si>
  <si>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</si>
  <si>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</si>
  <si>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</si>
  <si>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</si>
  <si>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</si>
  <si>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</si>
  <si>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</si>
  <si>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</si>
  <si>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</si>
  <si>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</si>
  <si>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</si>
  <si>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</si>
  <si>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</si>
  <si>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</si>
  <si>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</si>
  <si>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</si>
  <si>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</si>
  <si>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</si>
  <si>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</si>
  <si>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</si>
  <si>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</si>
  <si>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</si>
  <si>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</si>
  <si>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</si>
  <si>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</si>
  <si>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</si>
  <si>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</si>
  <si>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</si>
  <si>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</si>
  <si>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</si>
  <si>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</si>
  <si>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</si>
  <si>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</si>
  <si>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</si>
  <si>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</si>
  <si>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</si>
  <si>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</si>
  <si>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</si>
  <si>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</si>
  <si>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</si>
  <si>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</si>
  <si>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</si>
  <si>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</si>
  <si>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</si>
  <si>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</si>
  <si>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</si>
  <si>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</si>
  <si>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</si>
  <si>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</si>
  <si>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</si>
  <si>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</si>
  <si>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</si>
  <si>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</si>
  <si>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</si>
  <si>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</si>
  <si>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</si>
  <si>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</si>
  <si>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</si>
  <si>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</si>
  <si>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</si>
  <si>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</si>
  <si>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</si>
  <si>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</si>
  <si>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</si>
  <si>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</si>
  <si>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</si>
  <si>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</si>
  <si>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</si>
  <si>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</si>
  <si>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</si>
  <si>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</si>
  <si>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</si>
  <si>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</si>
  <si>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</si>
  <si>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</si>
  <si>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</si>
  <si>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</si>
  <si>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</si>
  <si>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</si>
  <si>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</si>
  <si>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</si>
  <si>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</si>
  <si>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</si>
  <si>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</si>
  <si>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</si>
  <si>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</si>
  <si>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</si>
  <si>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</si>
  <si>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</si>
  <si>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</si>
  <si>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</si>
  <si>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</si>
  <si>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</si>
  <si>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</si>
  <si>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</si>
  <si>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</si>
  <si>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</si>
  <si>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</si>
  <si>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</si>
  <si>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</si>
  <si>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</si>
  <si>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</si>
  <si>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</si>
  <si>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</si>
  <si>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</si>
  <si>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</si>
  <si>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</si>
  <si>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</si>
  <si>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</si>
  <si>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</si>
  <si>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</si>
  <si>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</si>
  <si>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</si>
  <si>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</si>
  <si>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</si>
  <si>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</si>
  <si>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</si>
  <si>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</si>
  <si>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</si>
  <si>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</si>
  <si>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</si>
  <si>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</si>
  <si>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</si>
  <si>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</si>
  <si>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</si>
  <si>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</si>
  <si>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</si>
  <si>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</si>
  <si>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</si>
  <si>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</si>
  <si>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</si>
  <si>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</si>
  <si>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</si>
  <si>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</si>
  <si>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</si>
  <si>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</si>
  <si>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</si>
  <si>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</si>
  <si>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</si>
  <si>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</si>
  <si>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</si>
  <si>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</si>
  <si>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</si>
  <si>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</si>
  <si>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</si>
  <si>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</si>
  <si>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</si>
  <si>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</si>
  <si>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</si>
  <si>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</si>
  <si>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</si>
  <si>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</si>
  <si>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</si>
  <si>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</si>
  <si>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</si>
  <si>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</si>
  <si>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</si>
  <si>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</si>
  <si>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</si>
  <si>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</si>
  <si>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</si>
  <si>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</si>
  <si>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</si>
  <si>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</si>
  <si>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</si>
  <si>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</si>
  <si>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</si>
  <si>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</si>
  <si>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</si>
  <si>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</si>
  <si>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</si>
  <si>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</si>
  <si>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</si>
  <si>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</si>
  <si>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</si>
  <si>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</si>
  <si>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</si>
  <si>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</si>
  <si>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</si>
  <si>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</si>
  <si>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</si>
  <si>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</si>
  <si>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</si>
  <si>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</si>
  <si>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</si>
  <si>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</si>
  <si>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</si>
  <si>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</si>
  <si>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</si>
  <si>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</si>
  <si>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</si>
  <si>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</si>
  <si>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</si>
  <si>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</si>
  <si>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</si>
  <si>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</si>
  <si>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</si>
  <si>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</si>
  <si>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</si>
  <si>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</si>
  <si>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</si>
  <si>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</si>
  <si>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</si>
  <si>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</si>
  <si>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</si>
  <si>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</si>
  <si>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</si>
  <si>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</si>
  <si>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</si>
  <si>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</si>
  <si>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</si>
  <si>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</si>
  <si>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</si>
  <si>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</si>
  <si>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</si>
  <si>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</si>
  <si>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</si>
  <si>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</si>
  <si>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</si>
  <si>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</si>
  <si>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</si>
  <si>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</si>
  <si>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</si>
  <si>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</si>
  <si>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</si>
  <si>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</si>
  <si>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</si>
  <si>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</si>
  <si>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</si>
  <si>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</si>
  <si>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</si>
  <si>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</si>
  <si>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</si>
  <si>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</si>
  <si>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</si>
  <si>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</si>
  <si>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</si>
  <si>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</si>
  <si>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</si>
  <si>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</si>
  <si>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</si>
  <si>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</si>
  <si>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</si>
  <si>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</si>
  <si>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</si>
  <si>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</si>
  <si>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</si>
  <si>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</si>
  <si>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</si>
  <si>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</si>
  <si>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</si>
  <si>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</si>
  <si>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</si>
  <si>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</si>
  <si>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</si>
  <si>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</si>
  <si>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</si>
  <si>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</si>
  <si>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</si>
  <si>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</si>
  <si>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</si>
  <si>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</si>
  <si>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</si>
  <si>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</si>
  <si>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</si>
  <si>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</si>
  <si>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</si>
  <si>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</si>
  <si>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</si>
  <si>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</si>
  <si>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</si>
  <si>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</si>
  <si>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</si>
  <si>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</si>
  <si>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</si>
  <si>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</si>
  <si>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</si>
  <si>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</si>
  <si>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</si>
  <si>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</si>
  <si>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</si>
  <si>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</si>
  <si>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</si>
  <si>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</si>
  <si>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</si>
  <si>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</si>
  <si>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</si>
  <si>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</si>
  <si>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</si>
  <si>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</si>
  <si>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</si>
  <si>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</si>
  <si>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</si>
  <si>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</si>
  <si>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</si>
  <si>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</si>
  <si>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</si>
  <si>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</si>
  <si>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</si>
  <si>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</si>
  <si>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</si>
  <si>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</si>
  <si>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</si>
  <si>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</si>
  <si>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</si>
  <si>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</si>
  <si>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</si>
  <si>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</si>
  <si>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</si>
  <si>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</si>
  <si>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</si>
  <si>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</si>
  <si>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</si>
  <si>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</si>
  <si>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</si>
  <si>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</si>
  <si>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</si>
  <si>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</si>
  <si>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</si>
  <si>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</si>
  <si>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</si>
  <si>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</si>
  <si>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</si>
  <si>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</si>
  <si>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</si>
  <si>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</si>
  <si>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</si>
  <si>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</si>
  <si>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</si>
  <si>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</si>
  <si>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</si>
  <si>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</si>
  <si>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</si>
  <si>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</si>
  <si>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</si>
  <si>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</si>
  <si>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</si>
  <si>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</si>
  <si>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</si>
  <si>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</si>
  <si>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</si>
  <si>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</si>
  <si>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</si>
  <si>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</si>
  <si>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</si>
  <si>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</si>
  <si>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</si>
  <si>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</si>
  <si>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</si>
  <si>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</si>
  <si>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</si>
  <si>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</si>
  <si>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</si>
  <si>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</si>
  <si>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</si>
  <si>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</si>
  <si>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</si>
  <si>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</si>
  <si>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</si>
  <si>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</si>
  <si>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</si>
  <si>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</si>
  <si>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</si>
  <si>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</si>
  <si>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</si>
  <si>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</si>
  <si>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</si>
  <si>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</si>
  <si>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</si>
  <si>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</si>
  <si>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</si>
  <si>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</si>
  <si>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</si>
  <si>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</si>
  <si>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</si>
  <si>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</si>
  <si>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</si>
  <si>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</si>
  <si>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</si>
  <si>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</si>
  <si>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</si>
  <si>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</si>
  <si>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</si>
  <si>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</si>
  <si>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</si>
  <si>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</si>
  <si>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</si>
  <si>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</si>
  <si>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</si>
  <si>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</si>
  <si>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</si>
  <si>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</si>
  <si>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</si>
  <si>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</si>
  <si>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</si>
  <si>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</si>
  <si>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</si>
  <si>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</si>
  <si>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</si>
  <si>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</si>
  <si>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</si>
  <si>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</si>
  <si>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</si>
  <si>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</si>
  <si>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</si>
  <si>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</si>
  <si>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</si>
  <si>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</si>
  <si>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</si>
  <si>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</si>
  <si>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</si>
  <si>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</si>
  <si>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</si>
  <si>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</si>
  <si>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</si>
  <si>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</si>
  <si>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</si>
  <si>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</si>
  <si>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</si>
  <si>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</si>
  <si>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</si>
  <si>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</si>
  <si>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</si>
  <si>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</si>
  <si>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</si>
  <si>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</si>
  <si>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</si>
  <si>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</si>
  <si>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</si>
  <si>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</si>
  <si>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</si>
  <si>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</si>
  <si>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</si>
  <si>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</si>
  <si>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</si>
  <si>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</si>
  <si>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</si>
  <si>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</si>
  <si>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</si>
  <si>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</si>
  <si>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</si>
  <si>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</si>
  <si>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</si>
  <si>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</si>
  <si>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</si>
  <si>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</si>
  <si>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</si>
  <si>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</si>
  <si>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</si>
  <si>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</si>
  <si>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</si>
  <si>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</si>
  <si>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</si>
  <si>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</si>
  <si>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</si>
  <si>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</si>
  <si>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</si>
  <si>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</si>
  <si>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</si>
  <si>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</si>
  <si>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</si>
  <si>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</si>
  <si>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</si>
  <si>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</si>
  <si>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</si>
  <si>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</si>
  <si>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</si>
  <si>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</si>
  <si>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</si>
  <si>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</si>
  <si>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</si>
  <si>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</si>
  <si>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</si>
  <si>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</si>
  <si>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</si>
  <si>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</si>
  <si>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</si>
  <si>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</si>
  <si>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</si>
  <si>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</si>
  <si>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</si>
  <si>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</si>
  <si>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</si>
  <si>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</si>
  <si>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</si>
  <si>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</si>
  <si>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</si>
  <si>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</si>
  <si>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</si>
  <si>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</si>
  <si>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</si>
  <si>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</si>
  <si>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</si>
  <si>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</si>
  <si>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</si>
  <si>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</si>
  <si>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</si>
  <si>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</si>
  <si>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</si>
  <si>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</si>
  <si>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</si>
  <si>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</si>
  <si>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</si>
  <si>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</si>
  <si>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</si>
  <si>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</si>
  <si>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</si>
  <si>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</si>
  <si>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</si>
  <si>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</si>
  <si>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</si>
  <si>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</si>
  <si>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</si>
  <si>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</si>
  <si>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</si>
  <si>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</si>
  <si>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</si>
  <si>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</si>
  <si>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</si>
  <si>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</si>
  <si>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</si>
  <si>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</si>
  <si>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</si>
  <si>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</si>
  <si>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</si>
  <si>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</si>
  <si>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</si>
  <si>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</si>
  <si>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</si>
  <si>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</si>
  <si>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</si>
  <si>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</si>
  <si>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</si>
  <si>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</si>
  <si>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</si>
  <si>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</si>
  <si>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</si>
  <si>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</si>
  <si>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</si>
  <si>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</si>
  <si>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</si>
  <si>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</si>
  <si>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</si>
  <si>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</si>
  <si>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</si>
  <si>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</si>
  <si>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</si>
  <si>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</si>
  <si>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</si>
  <si>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</si>
  <si>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</si>
  <si>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</si>
  <si>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</si>
  <si>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</si>
  <si>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</si>
  <si>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</si>
  <si>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</si>
  <si>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</si>
  <si>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</si>
  <si>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</si>
  <si>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</si>
  <si>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</si>
  <si>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</si>
  <si>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</si>
  <si>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</si>
  <si>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</si>
  <si>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</si>
  <si>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</si>
  <si>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</si>
  <si>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</si>
  <si>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</si>
  <si>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</si>
  <si>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</si>
  <si>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</si>
  <si>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</si>
  <si>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</si>
  <si>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</si>
  <si>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</si>
  <si>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</si>
  <si>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</si>
  <si>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</si>
  <si>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</si>
  <si>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</si>
  <si>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</si>
  <si>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</si>
  <si>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</si>
  <si>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</si>
  <si>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</si>
  <si>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</si>
  <si>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</si>
  <si>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</si>
  <si>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</si>
  <si>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</si>
  <si>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</si>
  <si>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</si>
  <si>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</si>
  <si>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</si>
  <si>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</si>
  <si>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</si>
  <si>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</si>
  <si>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</si>
  <si>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</si>
  <si>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</si>
  <si>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</si>
  <si>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</si>
  <si>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</si>
  <si>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</si>
  <si>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</si>
  <si>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</si>
  <si>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</si>
  <si>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</si>
  <si>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</si>
  <si>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</si>
  <si>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</si>
  <si>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</si>
  <si>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</si>
  <si>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</si>
  <si>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</si>
  <si>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</si>
  <si>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</si>
  <si>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</si>
  <si>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</si>
  <si>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</si>
  <si>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</si>
  <si>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</si>
  <si>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</si>
  <si>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</si>
  <si>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</si>
  <si>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</si>
  <si>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</si>
  <si>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</si>
  <si>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</si>
  <si>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</si>
  <si>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</si>
  <si>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</si>
  <si>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</si>
  <si>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</si>
  <si>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</si>
  <si>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</si>
  <si>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</si>
  <si>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</si>
  <si>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</si>
  <si>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</si>
  <si>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</si>
  <si>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</si>
  <si>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</si>
  <si>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</si>
  <si>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</si>
  <si>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</si>
  <si>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</si>
  <si>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</si>
  <si>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</si>
  <si>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</si>
  <si>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</si>
  <si>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</si>
  <si>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</si>
  <si>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</si>
  <si>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</si>
  <si>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</si>
  <si>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</si>
  <si>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</si>
  <si>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</si>
  <si>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</si>
  <si>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</si>
  <si>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</si>
  <si>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</si>
  <si>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</si>
  <si>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</si>
  <si>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</si>
  <si>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</si>
  <si>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</si>
  <si>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</si>
  <si>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</si>
  <si>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</si>
  <si>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</si>
  <si>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</si>
  <si>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</si>
  <si>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</si>
  <si>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</si>
  <si>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</si>
  <si>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</si>
  <si>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</si>
  <si>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</si>
  <si>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</si>
  <si>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</si>
  <si>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</si>
  <si>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</si>
  <si>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</si>
  <si>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</si>
  <si>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</si>
  <si>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</si>
  <si>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</si>
  <si>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</si>
  <si>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</si>
  <si>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</si>
  <si>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</si>
  <si>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</si>
  <si>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</si>
  <si>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</si>
  <si>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</si>
  <si>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</si>
  <si>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</si>
  <si>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</si>
  <si>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</si>
  <si>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</si>
  <si>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</si>
  <si>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</si>
  <si>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</si>
  <si>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</si>
  <si>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</si>
  <si>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</si>
  <si>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</si>
  <si>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</si>
  <si>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</si>
  <si>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</si>
  <si>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</si>
  <si>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</si>
  <si>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</si>
  <si>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</si>
  <si>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</si>
  <si>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</si>
  <si>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</si>
  <si>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</si>
  <si>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</si>
  <si>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</si>
  <si>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</si>
  <si>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</si>
  <si>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</si>
  <si>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</si>
  <si>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</si>
  <si>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</si>
  <si>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</si>
  <si>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</si>
  <si>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</si>
  <si>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</si>
  <si>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</si>
  <si>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</si>
  <si>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</si>
  <si>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</si>
  <si>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</si>
  <si>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</si>
  <si>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</si>
  <si>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</si>
  <si>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</si>
  <si>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</si>
  <si>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</si>
  <si>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</si>
  <si>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</si>
  <si>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</si>
  <si>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</si>
  <si>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</si>
  <si>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</si>
  <si>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</si>
  <si>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</si>
  <si>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</si>
  <si>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</si>
  <si>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</si>
  <si>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</si>
  <si>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</si>
  <si>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</si>
  <si>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</si>
  <si>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</si>
  <si>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</si>
  <si>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</si>
  <si>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</si>
  <si>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</si>
  <si>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</si>
  <si>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</si>
  <si>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</si>
  <si>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</si>
  <si>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</si>
  <si>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</si>
  <si>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</si>
  <si>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</si>
  <si>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</si>
  <si>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</si>
  <si>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</si>
  <si>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</si>
  <si>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</si>
  <si>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</si>
  <si>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</si>
  <si>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</si>
  <si>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</si>
  <si>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</si>
  <si>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</si>
  <si>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</si>
  <si>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</si>
  <si>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</si>
  <si>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</si>
  <si>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</si>
  <si>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</si>
  <si>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</si>
  <si>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</si>
  <si>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</si>
  <si>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</si>
  <si>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</si>
  <si>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</si>
  <si>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</si>
  <si>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</si>
  <si>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</si>
  <si>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</si>
  <si>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</si>
  <si>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</si>
  <si>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</si>
  <si>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</si>
  <si>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</si>
  <si>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</si>
  <si>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</si>
  <si>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</si>
  <si>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</si>
  <si>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</si>
  <si>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</si>
  <si>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</si>
  <si>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</si>
  <si>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</si>
  <si>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</si>
  <si>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</si>
  <si>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</si>
  <si>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</si>
  <si>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</si>
  <si>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</si>
  <si>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</si>
  <si>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</si>
  <si>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</si>
  <si>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</si>
  <si>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</si>
  <si>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</si>
  <si>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</si>
  <si>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</si>
  <si>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</si>
  <si>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</si>
  <si>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</si>
  <si>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</si>
  <si>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</si>
  <si>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</si>
  <si>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</si>
  <si>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</si>
  <si>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</si>
  <si>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</si>
  <si>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</si>
  <si>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</si>
  <si>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</si>
  <si>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</si>
  <si>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</si>
  <si>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</si>
  <si>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</si>
  <si>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</si>
  <si>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</si>
  <si>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</si>
  <si>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</si>
  <si>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</si>
  <si>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</si>
  <si>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</si>
  <si>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</si>
  <si>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</si>
  <si>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</si>
  <si>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</si>
  <si>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</si>
  <si>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</si>
  <si>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</si>
  <si>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</si>
  <si>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</si>
  <si>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</si>
  <si>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</si>
  <si>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</si>
  <si>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</si>
  <si>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</si>
  <si>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</si>
  <si>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</si>
  <si>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</si>
  <si>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</si>
  <si>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</si>
  <si>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</si>
  <si>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</si>
  <si>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</si>
  <si>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</si>
  <si>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</si>
  <si>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</si>
  <si>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</si>
  <si>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</si>
  <si>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</si>
  <si>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</si>
  <si>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</si>
  <si>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</si>
  <si>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</si>
  <si>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</si>
  <si>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</si>
  <si>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</si>
  <si>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</si>
  <si>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</si>
  <si>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</si>
  <si>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</si>
  <si>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</si>
  <si>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</si>
  <si>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</si>
  <si>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</si>
  <si>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</si>
  <si>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</si>
  <si>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</si>
  <si>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</si>
  <si>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</si>
  <si>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</si>
  <si>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</si>
  <si>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</si>
  <si>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</si>
  <si>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</si>
  <si>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</si>
  <si>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</si>
  <si>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</si>
  <si>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</si>
  <si>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</si>
  <si>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</si>
  <si>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</si>
  <si>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</si>
  <si>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</si>
  <si>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</si>
  <si>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</si>
  <si>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</si>
  <si>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</si>
  <si>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</si>
  <si>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</si>
  <si>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</si>
  <si>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</si>
  <si>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</si>
  <si>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</si>
  <si>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</si>
  <si>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</si>
  <si>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</si>
  <si>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</si>
  <si>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</si>
  <si>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</si>
  <si>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</si>
  <si>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</si>
  <si>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</si>
  <si>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</si>
  <si>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</si>
  <si>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</si>
  <si>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</si>
  <si>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</si>
  <si>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</si>
  <si>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</si>
  <si>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</si>
  <si>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</si>
  <si>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</si>
  <si>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</si>
  <si>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</si>
  <si>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</si>
  <si>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</si>
  <si>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</si>
  <si>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</si>
  <si>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</si>
  <si>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</si>
  <si>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</si>
  <si>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</si>
  <si>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</si>
  <si>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</si>
  <si>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</si>
  <si>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</si>
  <si>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</si>
  <si>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</si>
  <si>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</si>
  <si>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</si>
  <si>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</si>
  <si>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</si>
  <si>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</si>
  <si>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</si>
  <si>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</si>
  <si>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</si>
  <si>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</si>
  <si>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</si>
  <si>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</si>
  <si>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</si>
  <si>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</si>
  <si>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</si>
  <si>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</si>
  <si>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</si>
  <si>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</si>
  <si>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</si>
  <si>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</si>
  <si>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</si>
  <si>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</si>
  <si>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</si>
  <si>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</si>
  <si>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</si>
  <si>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</si>
  <si>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</si>
  <si>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</si>
  <si>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</si>
  <si>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</si>
  <si>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</si>
  <si>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</si>
  <si>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</si>
  <si>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</si>
  <si>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</si>
  <si>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</si>
  <si>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</si>
  <si>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</si>
  <si>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</si>
  <si>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</si>
  <si>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</si>
  <si>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</si>
  <si>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</si>
  <si>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</si>
  <si>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</si>
  <si>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</si>
  <si>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</si>
  <si>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</si>
  <si>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</si>
  <si>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</si>
  <si>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</si>
  <si>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</si>
  <si>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</si>
  <si>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</si>
  <si>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</si>
  <si>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</si>
  <si>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</si>
  <si>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</si>
  <si>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</si>
  <si>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</si>
  <si>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</si>
  <si>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</si>
  <si>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</si>
  <si>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</si>
  <si>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</si>
  <si>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</si>
  <si>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</si>
  <si>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</si>
  <si>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</si>
  <si>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</si>
  <si>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</si>
  <si>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</si>
  <si>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</si>
  <si>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</si>
  <si>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</si>
  <si>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</si>
  <si>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</si>
  <si>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</si>
  <si>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</si>
  <si>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</si>
  <si>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</si>
  <si>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</si>
  <si>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</si>
  <si>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</si>
  <si>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</si>
  <si>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</si>
  <si>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</si>
  <si>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</si>
  <si>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</si>
  <si>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</si>
  <si>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</si>
  <si>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</si>
  <si>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</si>
  <si>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</si>
  <si>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</si>
  <si>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</si>
  <si>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</si>
  <si>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</si>
  <si>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</si>
  <si>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</si>
  <si>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</si>
  <si>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</si>
  <si>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</si>
  <si>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</si>
  <si>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</si>
  <si>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</si>
  <si>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</si>
  <si>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</si>
  <si>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</si>
  <si>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</si>
  <si>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</si>
  <si>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</si>
  <si>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</si>
  <si>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</si>
  <si>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</si>
  <si>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</si>
  <si>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</si>
  <si>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</si>
  <si>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</si>
  <si>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</si>
  <si>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</si>
  <si>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</si>
  <si>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</si>
  <si>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</si>
  <si>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</si>
  <si>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</si>
  <si>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</si>
  <si>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</si>
  <si>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</si>
  <si>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</si>
  <si>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</si>
  <si>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</si>
  <si>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</si>
  <si>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</si>
  <si>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</si>
  <si>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</si>
  <si>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</si>
  <si>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</si>
  <si>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</si>
  <si>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</si>
  <si>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</si>
  <si>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</si>
  <si>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</si>
  <si>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</si>
  <si>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</si>
  <si>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</si>
  <si>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</si>
  <si>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</si>
  <si>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</si>
  <si>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</si>
  <si>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</si>
  <si>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</si>
  <si>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</si>
  <si>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</si>
  <si>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</si>
  <si>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</si>
  <si>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</si>
  <si>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</si>
  <si>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</si>
  <si>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</si>
  <si>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</si>
  <si>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</si>
  <si>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</si>
  <si>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</si>
  <si>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</si>
  <si>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</si>
  <si>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</si>
  <si>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</si>
  <si>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</si>
  <si>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</si>
  <si>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</si>
  <si>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</si>
  <si>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</si>
  <si>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</si>
  <si>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</si>
  <si>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</si>
  <si>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</si>
  <si>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</si>
  <si>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</si>
  <si>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</si>
  <si>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</si>
  <si>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</si>
  <si>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</si>
  <si>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</si>
  <si>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</si>
  <si>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</si>
  <si>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</si>
  <si>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</si>
  <si>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</si>
  <si>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</si>
  <si>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</si>
  <si>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</si>
  <si>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</si>
  <si>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</si>
  <si>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</si>
  <si>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</si>
  <si>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</si>
  <si>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</si>
  <si>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</si>
  <si>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</si>
  <si>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</si>
  <si>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</si>
  <si>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</si>
  <si>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</si>
  <si>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</si>
  <si>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</si>
  <si>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</si>
  <si>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</si>
  <si>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</si>
  <si>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</si>
  <si>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</si>
  <si>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</si>
  <si>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</si>
  <si>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</si>
  <si>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</si>
  <si>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</si>
  <si>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</si>
  <si>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</si>
  <si>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</si>
  <si>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</si>
  <si>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</si>
  <si>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</si>
  <si>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</si>
  <si>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</si>
  <si>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</si>
  <si>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</si>
  <si>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</si>
  <si>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</si>
  <si>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</si>
  <si>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</si>
  <si>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</si>
  <si>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</si>
  <si>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</si>
  <si>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</si>
  <si>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</si>
  <si>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</si>
  <si>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</si>
  <si>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</si>
  <si>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</si>
  <si>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</si>
  <si>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</si>
  <si>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</si>
  <si>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</si>
  <si>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</si>
  <si>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</si>
  <si>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</si>
  <si>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</si>
  <si>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</si>
  <si>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</si>
  <si>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</si>
  <si>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</si>
  <si>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</si>
  <si>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</si>
  <si>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</si>
  <si>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</si>
  <si>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</si>
  <si>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</si>
  <si>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</si>
  <si>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</si>
  <si>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</si>
  <si>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</si>
  <si>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</si>
  <si>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</si>
  <si>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</si>
  <si>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</si>
  <si>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</si>
  <si>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</si>
  <si>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</si>
  <si>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</si>
  <si>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</si>
  <si>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</si>
  <si>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</si>
  <si>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</si>
  <si>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</si>
  <si>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</si>
  <si>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</si>
  <si>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</si>
  <si>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</si>
  <si>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</si>
  <si>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</si>
  <si>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</si>
  <si>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</si>
  <si>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</si>
  <si>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</si>
  <si>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</si>
  <si>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</si>
  <si>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</si>
  <si>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</si>
  <si>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</si>
  <si>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</si>
  <si>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</si>
  <si>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</si>
  <si>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</si>
  <si>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</si>
  <si>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</si>
  <si>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</si>
  <si>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</si>
  <si>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</si>
  <si>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</si>
  <si>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</si>
  <si>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</si>
  <si>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</si>
  <si>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</si>
  <si>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</si>
  <si>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</si>
  <si>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</si>
  <si>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</si>
  <si>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</si>
  <si>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</si>
  <si>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</si>
  <si>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</si>
  <si>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</si>
  <si>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</si>
  <si>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</si>
  <si>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</si>
  <si>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</si>
  <si>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</si>
  <si>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</si>
  <si>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</si>
  <si>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</si>
  <si>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</si>
  <si>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</si>
  <si>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</si>
  <si>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</si>
  <si>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</si>
  <si>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</si>
  <si>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</si>
  <si>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</si>
  <si>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</si>
  <si>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</si>
  <si>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</si>
  <si>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</si>
  <si>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</si>
  <si>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</si>
  <si>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</si>
  <si>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</si>
  <si>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</si>
  <si>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</si>
  <si>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</si>
  <si>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</si>
  <si>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</si>
  <si>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</si>
  <si>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</si>
  <si>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</si>
  <si>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</si>
  <si>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</si>
  <si>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</si>
  <si>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</si>
  <si>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</si>
  <si>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</si>
  <si>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</si>
  <si>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</si>
  <si>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</si>
  <si>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</si>
  <si>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</si>
  <si>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</si>
  <si>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</si>
  <si>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</si>
  <si>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</si>
  <si>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</si>
  <si>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</si>
  <si>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</si>
  <si>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</si>
  <si>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</si>
  <si>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</si>
  <si>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</si>
  <si>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</si>
  <si>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</si>
  <si>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</si>
  <si>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</si>
  <si>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</si>
  <si>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</si>
  <si>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</si>
  <si>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</si>
  <si>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</si>
  <si>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</si>
  <si>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</si>
  <si>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</si>
  <si>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</si>
  <si>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</si>
  <si>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</si>
  <si>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</si>
  <si>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</si>
  <si>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</si>
  <si>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</si>
  <si>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</si>
  <si>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</si>
  <si>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</si>
  <si>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</si>
  <si>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</si>
  <si>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</si>
  <si>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</si>
  <si>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</si>
  <si>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</si>
  <si>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</si>
  <si>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</si>
  <si>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</si>
  <si>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</si>
  <si>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</si>
  <si>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</si>
  <si>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</si>
  <si>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</si>
  <si>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</si>
  <si>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</si>
  <si>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</si>
  <si>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</si>
  <si>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</si>
  <si>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</si>
  <si>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</si>
  <si>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</si>
  <si>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</si>
  <si>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</si>
  <si>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</si>
  <si>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</si>
  <si>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</si>
  <si>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</si>
  <si>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</si>
  <si>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</si>
  <si>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</si>
  <si>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</si>
  <si>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</si>
  <si>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</si>
  <si>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</si>
  <si>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</si>
  <si>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</si>
  <si>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</si>
  <si>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</si>
  <si>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</si>
  <si>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</si>
  <si>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</si>
  <si>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</si>
  <si>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</si>
  <si>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</si>
  <si>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</si>
  <si>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</si>
  <si>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</si>
  <si>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</si>
  <si>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</si>
  <si>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</si>
  <si>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</si>
  <si>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</si>
  <si>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</si>
  <si>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</si>
  <si>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</si>
  <si>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</si>
  <si>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</si>
  <si>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</si>
  <si>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</si>
  <si>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</si>
  <si>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</si>
  <si>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</si>
  <si>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</si>
  <si>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</si>
  <si>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</si>
  <si>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</si>
  <si>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</si>
  <si>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</si>
  <si>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</si>
  <si>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</si>
  <si>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</si>
  <si>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</si>
  <si>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</si>
  <si>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</si>
  <si>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</si>
  <si>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</si>
  <si>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</si>
  <si>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</si>
  <si>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</si>
  <si>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</si>
  <si>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</si>
  <si>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</si>
  <si>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</si>
  <si>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</si>
  <si>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</si>
  <si>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</si>
  <si>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</si>
  <si>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</si>
  <si>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</si>
  <si>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</si>
  <si>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</si>
  <si>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</si>
  <si>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</si>
  <si>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</si>
  <si>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</si>
  <si>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</si>
  <si>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</si>
  <si>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</si>
  <si>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</si>
  <si>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</si>
  <si>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</si>
  <si>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</si>
  <si>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</si>
  <si>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</si>
  <si>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</si>
  <si>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</si>
  <si>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</si>
  <si>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</si>
  <si>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</si>
  <si>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</si>
  <si>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</si>
  <si>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</si>
  <si>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</si>
  <si>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</si>
  <si>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</si>
  <si>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</si>
  <si>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</si>
  <si>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</si>
  <si>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</si>
  <si>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</si>
  <si>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</si>
  <si>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</si>
  <si>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</si>
  <si>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</si>
  <si>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</si>
  <si>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</si>
  <si>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</si>
  <si>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</si>
  <si>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</si>
  <si>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</si>
  <si>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</si>
  <si>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</si>
  <si>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</si>
  <si>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</si>
  <si>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</si>
  <si>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</si>
  <si>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</si>
  <si>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</si>
  <si>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</si>
  <si>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</si>
  <si>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</si>
  <si>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</si>
  <si>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</si>
  <si>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</si>
  <si>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</si>
  <si>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</si>
  <si>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</si>
  <si>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</si>
  <si>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</si>
  <si>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</si>
  <si>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</si>
  <si>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</si>
  <si>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</si>
  <si>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</si>
  <si>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</si>
  <si>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</si>
  <si>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</si>
  <si>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</si>
  <si>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</si>
  <si>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</si>
  <si>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</si>
  <si>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</si>
  <si>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</si>
  <si>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</si>
  <si>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</si>
  <si>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</si>
  <si>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</si>
  <si>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</si>
  <si>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</si>
  <si>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</si>
  <si>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</si>
  <si>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</si>
  <si>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</si>
  <si>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</si>
  <si>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</si>
  <si>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</si>
  <si>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</si>
  <si>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</si>
  <si>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</si>
  <si>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</si>
  <si>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</si>
  <si>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</si>
  <si>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</si>
  <si>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</si>
  <si>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</si>
  <si>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</si>
  <si>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</si>
  <si>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</si>
  <si>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</si>
  <si>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</si>
  <si>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</si>
  <si>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</si>
  <si>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</si>
  <si>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</si>
  <si>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</si>
  <si>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</si>
  <si>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</si>
  <si>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</si>
  <si>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</si>
  <si>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</si>
  <si>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</si>
  <si>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</si>
  <si>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</si>
  <si>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</si>
  <si>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</si>
  <si>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</si>
  <si>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</si>
  <si>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</si>
  <si>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</si>
  <si>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</si>
  <si>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</si>
  <si>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</si>
  <si>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</si>
  <si>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</si>
  <si>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</si>
  <si>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</si>
  <si>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</si>
  <si>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</si>
  <si>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</si>
  <si>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</si>
  <si>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</si>
  <si>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</si>
  <si>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</si>
  <si>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</si>
  <si>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</si>
  <si>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</si>
  <si>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</si>
  <si>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</si>
  <si>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</si>
  <si>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</si>
  <si>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</si>
  <si>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</si>
  <si>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</si>
  <si>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</si>
  <si>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</si>
  <si>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</si>
  <si>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</si>
  <si>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</si>
  <si>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</si>
  <si>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</si>
  <si>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</si>
  <si>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</si>
  <si>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</si>
  <si>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</si>
  <si>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</si>
  <si>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</si>
  <si>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</si>
  <si>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</si>
  <si>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</si>
  <si>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</si>
  <si>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</si>
  <si>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</si>
  <si>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</si>
  <si>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</si>
  <si>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</si>
  <si>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</si>
  <si>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</si>
  <si>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</si>
  <si>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</si>
  <si>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</si>
  <si>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</si>
  <si>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</si>
  <si>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</si>
  <si>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</si>
  <si>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</si>
  <si>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</si>
  <si>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</si>
  <si>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</si>
  <si>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</si>
  <si>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</si>
  <si>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</si>
  <si>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</si>
  <si>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</si>
  <si>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</si>
  <si>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</si>
  <si>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</si>
  <si>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</si>
  <si>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</si>
  <si>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</si>
  <si>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</si>
  <si>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</si>
  <si>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</si>
  <si>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</si>
  <si>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</si>
  <si>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</si>
  <si>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</si>
  <si>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</si>
  <si>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</si>
  <si>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</si>
  <si>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</si>
  <si>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</si>
  <si>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</si>
  <si>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</si>
  <si>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</si>
  <si>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</si>
  <si>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</si>
  <si>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</si>
  <si>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</si>
  <si>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</si>
  <si>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</si>
  <si>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</si>
  <si>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</si>
  <si>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</si>
  <si>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</si>
  <si>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</si>
  <si>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</si>
  <si>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</si>
  <si>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</si>
  <si>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</si>
  <si>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</si>
  <si>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</si>
  <si>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</si>
  <si>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</si>
  <si>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</si>
  <si>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</si>
  <si>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</si>
  <si>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</si>
  <si>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</si>
  <si>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</si>
  <si>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</si>
  <si>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</si>
  <si>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</si>
  <si>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</si>
  <si>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</si>
  <si>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</si>
  <si>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</si>
  <si>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</si>
  <si>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</si>
  <si>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</si>
  <si>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</si>
  <si>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</si>
  <si>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</si>
  <si>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</si>
  <si>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</si>
  <si>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</si>
  <si>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</si>
  <si>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</si>
  <si>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</si>
  <si>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</si>
  <si>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</si>
  <si>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</si>
  <si>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</si>
  <si>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</si>
  <si>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</si>
  <si>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</si>
  <si>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</si>
  <si>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</si>
  <si>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</si>
  <si>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</si>
  <si>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</si>
  <si>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</si>
  <si>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</si>
  <si>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</si>
  <si>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</si>
  <si>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</si>
  <si>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</si>
  <si>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</si>
  <si>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</si>
  <si>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</si>
  <si>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</si>
  <si>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</si>
  <si>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</si>
  <si>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</si>
  <si>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</si>
  <si>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</si>
  <si>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</si>
  <si>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</si>
  <si>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</si>
  <si>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</si>
  <si>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</si>
  <si>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</si>
  <si>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</si>
  <si>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</si>
  <si>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</si>
  <si>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</si>
  <si>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</si>
  <si>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</si>
  <si>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</si>
  <si>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</si>
  <si>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</si>
  <si>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</si>
  <si>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</si>
  <si>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</si>
  <si>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</si>
  <si>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</si>
  <si>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</si>
  <si>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</si>
  <si>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</si>
  <si>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</si>
  <si>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</si>
  <si>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</si>
  <si>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</si>
  <si>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</si>
  <si>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</si>
  <si>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</si>
  <si>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</si>
  <si>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</si>
  <si>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</si>
  <si>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</si>
  <si>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</si>
  <si>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</si>
  <si>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</si>
  <si>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</si>
  <si>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</si>
  <si>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</si>
  <si>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</si>
  <si>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</si>
  <si>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</si>
  <si>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</si>
  <si>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</si>
  <si>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</si>
  <si>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</si>
  <si>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</si>
  <si>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</si>
  <si>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</si>
  <si>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</si>
  <si>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</si>
  <si>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</si>
  <si>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</si>
  <si>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</si>
  <si>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</si>
  <si>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</si>
  <si>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</si>
  <si>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</si>
  <si>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</si>
  <si>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</si>
  <si>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</si>
  <si>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</si>
  <si>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</si>
  <si>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</si>
  <si>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</si>
  <si>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</si>
  <si>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</si>
  <si>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</si>
  <si>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</si>
  <si>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</si>
  <si>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</si>
  <si>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</si>
  <si>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</si>
  <si>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</si>
  <si>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</si>
  <si>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</si>
  <si>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</si>
  <si>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</si>
  <si>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</si>
  <si>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</si>
  <si>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</si>
  <si>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</si>
  <si>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</si>
  <si>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</si>
  <si>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</si>
  <si>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</si>
  <si>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</si>
  <si>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</si>
  <si>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</si>
  <si>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</si>
  <si>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</si>
  <si>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</si>
  <si>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</si>
  <si>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</si>
  <si>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</si>
  <si>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</si>
  <si>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</si>
  <si>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</si>
  <si>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</si>
  <si>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</si>
  <si>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</si>
  <si>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</si>
  <si>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</si>
  <si>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</si>
  <si>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</si>
  <si>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</si>
  <si>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</si>
  <si>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</si>
  <si>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</si>
  <si>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</si>
  <si>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</si>
  <si>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</si>
  <si>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</si>
  <si>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</si>
  <si>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</si>
  <si>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</si>
  <si>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</si>
  <si>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</si>
  <si>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</si>
  <si>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</si>
  <si>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</si>
  <si>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</si>
  <si>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</si>
  <si>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</si>
  <si>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</si>
  <si>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</si>
  <si>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</si>
  <si>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</si>
  <si>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</si>
  <si>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</si>
  <si>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</si>
  <si>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</si>
  <si>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</si>
  <si>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</si>
  <si>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</si>
  <si>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</si>
  <si>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</si>
  <si>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</si>
  <si>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</si>
  <si>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</si>
  <si>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</si>
  <si>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</si>
  <si>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</si>
  <si>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</si>
  <si>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</si>
  <si>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</si>
  <si>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</si>
  <si>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</si>
  <si>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</si>
  <si>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</si>
  <si>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</si>
  <si>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</si>
  <si>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</si>
  <si>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</si>
  <si>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</si>
  <si>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</si>
  <si>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</si>
  <si>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</si>
  <si>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</si>
  <si>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</si>
  <si>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</si>
  <si>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</si>
  <si>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</si>
  <si>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</si>
  <si>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</si>
  <si>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</si>
  <si>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</si>
  <si>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</si>
  <si>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</si>
  <si>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</si>
  <si>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</si>
  <si>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</si>
  <si>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</si>
  <si>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</si>
  <si>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</si>
  <si>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</si>
  <si>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</si>
  <si>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</si>
  <si>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</si>
  <si>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</si>
  <si>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</si>
  <si>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</si>
  <si>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</si>
  <si>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</si>
  <si>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</si>
  <si>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</si>
  <si>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</si>
  <si>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</si>
  <si>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</si>
  <si>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</si>
  <si>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</si>
  <si>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</si>
  <si>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</si>
  <si>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</si>
  <si>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</si>
  <si>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</si>
  <si>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</si>
  <si>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</si>
  <si>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</si>
  <si>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</si>
  <si>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</si>
  <si>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</si>
  <si>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</si>
  <si>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</si>
  <si>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</si>
  <si>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</si>
  <si>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</si>
  <si>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</si>
  <si>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</si>
  <si>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</si>
  <si>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</si>
  <si>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</si>
  <si>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</si>
  <si>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</si>
  <si>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</si>
  <si>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</si>
  <si>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</si>
  <si>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</si>
  <si>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</si>
  <si>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</si>
  <si>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</si>
  <si>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</si>
  <si>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</si>
  <si>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</si>
  <si>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</si>
  <si>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</si>
  <si>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</si>
  <si>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</si>
  <si>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</si>
  <si>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</si>
  <si>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</si>
  <si>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</si>
  <si>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</si>
  <si>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</si>
  <si>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</si>
  <si>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</si>
  <si>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</si>
  <si>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</si>
  <si>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</si>
  <si>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</si>
  <si>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</si>
  <si>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</si>
  <si>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</si>
  <si>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</si>
  <si>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</si>
  <si>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</si>
  <si>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</si>
  <si>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</si>
  <si>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</si>
  <si>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</si>
  <si>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</si>
  <si>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</si>
  <si>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</si>
  <si>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</si>
  <si>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</si>
  <si>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</si>
  <si>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</si>
  <si>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</si>
  <si>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</si>
  <si>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</si>
  <si>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</si>
  <si>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</si>
  <si>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</si>
  <si>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</si>
  <si>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</si>
  <si>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</si>
  <si>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</si>
  <si>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</si>
  <si>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</si>
  <si>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</si>
  <si>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</si>
  <si>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</si>
  <si>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</si>
  <si>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</si>
  <si>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</si>
  <si>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</si>
  <si>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</si>
  <si>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</si>
  <si>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</si>
  <si>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</si>
  <si>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</si>
  <si>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</si>
  <si>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</si>
  <si>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</si>
  <si>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</si>
  <si>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</si>
  <si>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</si>
  <si>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</si>
  <si>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</si>
  <si>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</si>
  <si>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</si>
  <si>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</si>
  <si>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</si>
  <si>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</si>
  <si>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</si>
  <si>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</si>
  <si>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</si>
  <si>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</si>
  <si>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</si>
  <si>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</si>
  <si>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</si>
  <si>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</si>
  <si>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</si>
  <si>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</si>
  <si>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</si>
  <si>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</si>
  <si>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</si>
  <si>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</si>
  <si>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</si>
  <si>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</si>
  <si>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</si>
  <si>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</si>
  <si>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</si>
  <si>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</si>
  <si>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</si>
  <si>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</si>
  <si>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</si>
  <si>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</si>
  <si>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</si>
  <si>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</si>
  <si>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</si>
  <si>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</si>
  <si>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</si>
  <si>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</si>
  <si>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</si>
  <si>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</si>
  <si>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</si>
  <si>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</si>
  <si>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</si>
  <si>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</si>
  <si>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</si>
  <si>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</si>
  <si>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</si>
  <si>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</si>
  <si>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</si>
  <si>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</si>
  <si>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</si>
  <si>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</si>
  <si>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</si>
  <si>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</si>
  <si>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</si>
  <si>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</si>
  <si>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</si>
  <si>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</si>
  <si>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</si>
  <si>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</si>
  <si>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</si>
  <si>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</si>
  <si>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</si>
  <si>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</si>
  <si>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</si>
  <si>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</si>
  <si>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</si>
  <si>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</si>
  <si>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</si>
  <si>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</si>
  <si>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</si>
  <si>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</si>
  <si>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</si>
  <si>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</si>
  <si>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</si>
  <si>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</si>
  <si>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</si>
  <si>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</si>
  <si>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</si>
  <si>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</si>
  <si>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</si>
  <si>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</si>
  <si>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</si>
  <si>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</si>
  <si>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</si>
  <si>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</si>
  <si>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</si>
  <si>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</si>
  <si>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</si>
  <si>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</si>
  <si>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</si>
  <si>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</si>
  <si>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</si>
  <si>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</si>
  <si>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</si>
  <si>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</si>
  <si>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</si>
  <si>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</si>
  <si>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</si>
  <si>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</si>
  <si>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</si>
  <si>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</si>
  <si>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</si>
  <si>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</si>
  <si>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</si>
  <si>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</si>
  <si>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</si>
  <si>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</si>
  <si>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</si>
  <si>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</si>
  <si>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</si>
  <si>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</si>
  <si>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</si>
  <si>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</si>
  <si>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</si>
  <si>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</si>
  <si>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</si>
  <si>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</si>
  <si>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</si>
  <si>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</si>
  <si>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</si>
  <si>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</si>
  <si>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</si>
  <si>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</si>
  <si>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</si>
  <si>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</si>
  <si>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</si>
  <si>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</si>
  <si>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</si>
  <si>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</si>
  <si>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</si>
  <si>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</si>
  <si>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</si>
  <si>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</si>
  <si>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</si>
  <si>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</si>
  <si>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</si>
  <si>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</si>
  <si>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</si>
  <si>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</si>
  <si>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</si>
  <si>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</si>
  <si>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</si>
  <si>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</si>
  <si>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</si>
  <si>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</si>
  <si>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</si>
  <si>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</si>
  <si>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</si>
  <si>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</si>
  <si>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</si>
  <si>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</si>
  <si>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</si>
  <si>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</si>
  <si>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</si>
  <si>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</si>
  <si>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</si>
  <si>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</si>
  <si>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</si>
  <si>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</si>
  <si>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</si>
  <si>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</si>
  <si>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</si>
  <si>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</si>
  <si>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</si>
  <si>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</si>
  <si>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</si>
  <si>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</si>
  <si>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</si>
  <si>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</si>
  <si>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</si>
  <si>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</si>
  <si>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</si>
  <si>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</si>
  <si>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</si>
  <si>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</si>
  <si>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</si>
  <si>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</si>
  <si>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</si>
  <si>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</si>
  <si>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</si>
  <si>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</si>
  <si>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</si>
  <si>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</si>
  <si>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</si>
  <si>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</si>
  <si>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</si>
  <si>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</si>
  <si>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</si>
  <si>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</si>
  <si>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</si>
  <si>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</si>
  <si>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</si>
  <si>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</si>
  <si>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</si>
  <si>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</si>
  <si>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</si>
  <si>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</si>
  <si>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</si>
  <si>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</si>
  <si>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</si>
  <si>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</si>
  <si>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</si>
  <si>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</si>
  <si>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</si>
  <si>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</si>
  <si>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</si>
  <si>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</si>
  <si>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</si>
  <si>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</si>
  <si>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</si>
  <si>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</si>
  <si>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</si>
  <si>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</si>
  <si>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</si>
  <si>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</si>
  <si>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</si>
  <si>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</si>
  <si>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</si>
  <si>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</si>
  <si>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</si>
  <si>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</si>
  <si>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</si>
  <si>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</si>
  <si>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</si>
  <si>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</si>
  <si>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</si>
  <si>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</si>
  <si>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</si>
  <si>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</si>
  <si>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</si>
  <si>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</si>
  <si>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</si>
  <si>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</si>
  <si>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</si>
  <si>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</si>
  <si>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</si>
  <si>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</si>
  <si>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</si>
  <si>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</si>
  <si>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</si>
  <si>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</si>
  <si>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</si>
  <si>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</si>
  <si>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</si>
  <si>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</si>
  <si>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</si>
  <si>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</si>
  <si>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</si>
  <si>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</si>
  <si>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</si>
  <si>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</si>
  <si>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</si>
  <si>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</si>
  <si>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</si>
  <si>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</si>
  <si>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</si>
  <si>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</si>
  <si>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</si>
  <si>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</si>
  <si>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</si>
  <si>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</si>
  <si>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</si>
  <si>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</si>
  <si>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</si>
  <si>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</si>
  <si>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</si>
  <si>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</si>
  <si>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</si>
  <si>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</si>
  <si>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</si>
  <si>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</si>
  <si>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</si>
  <si>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</si>
  <si>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</si>
  <si>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</si>
  <si>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</si>
  <si>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</si>
  <si>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</si>
  <si>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</si>
  <si>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</si>
  <si>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</si>
  <si>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</si>
  <si>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</si>
  <si>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</si>
  <si>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</si>
  <si>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</si>
  <si>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</si>
  <si>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</si>
  <si>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</si>
  <si>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</si>
  <si>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</si>
  <si>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</si>
  <si>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</si>
  <si>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</si>
  <si>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</si>
  <si>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</si>
  <si>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</si>
  <si>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</si>
  <si>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</si>
  <si>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</si>
  <si>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</si>
  <si>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</si>
  <si>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</si>
  <si>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</si>
  <si>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</si>
  <si>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</si>
  <si>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</si>
  <si>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</si>
  <si>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</si>
  <si>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</si>
  <si>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</si>
  <si>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</si>
  <si>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</si>
  <si>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</si>
  <si>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</si>
  <si>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</si>
  <si>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</si>
  <si>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</si>
  <si>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</si>
  <si>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</si>
  <si>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</si>
  <si>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</si>
  <si>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</si>
  <si>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</si>
  <si>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</si>
  <si>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</si>
  <si>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</si>
  <si>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</si>
  <si>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</si>
  <si>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</si>
  <si>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</si>
  <si>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</si>
  <si>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</si>
  <si>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</si>
  <si>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</si>
  <si>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</si>
  <si>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</si>
  <si>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</si>
  <si>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</si>
  <si>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</si>
  <si>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</si>
  <si>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</si>
  <si>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</si>
  <si>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</si>
  <si>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</si>
  <si>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</si>
  <si>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</si>
  <si>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</si>
  <si>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</si>
  <si>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</si>
  <si>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</si>
  <si>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</si>
  <si>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</si>
  <si>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</si>
  <si>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</si>
  <si>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</si>
  <si>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</si>
  <si>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</si>
  <si>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</si>
  <si>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</si>
  <si>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</si>
  <si>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</si>
  <si>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</si>
  <si>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</si>
  <si>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</si>
  <si>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</si>
  <si>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</si>
  <si>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</si>
  <si>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</si>
  <si>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</si>
  <si>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</si>
  <si>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</si>
  <si>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</si>
  <si>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</si>
  <si>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</si>
  <si>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</si>
  <si>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</si>
  <si>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</si>
  <si>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</si>
  <si>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</si>
  <si>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</si>
  <si>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</si>
  <si>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</si>
  <si>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</si>
  <si>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</si>
  <si>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</si>
  <si>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</si>
  <si>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</si>
  <si>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</si>
  <si>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</si>
  <si>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</si>
  <si>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</si>
  <si>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</si>
  <si>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</si>
  <si>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</si>
  <si>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</si>
  <si>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</si>
  <si>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</si>
  <si>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</si>
  <si>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</si>
  <si>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</si>
  <si>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</si>
  <si>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</si>
  <si>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</si>
  <si>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</si>
  <si>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</si>
  <si>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</si>
  <si>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</si>
  <si>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</si>
  <si>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</si>
  <si>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</si>
  <si>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</si>
  <si>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</si>
  <si>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</si>
  <si>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</si>
  <si>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</si>
  <si>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</si>
  <si>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</si>
  <si>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</si>
  <si>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</si>
  <si>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</si>
  <si>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</si>
  <si>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</si>
  <si>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</si>
  <si>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</si>
  <si>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</si>
  <si>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</si>
  <si>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</si>
  <si>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</si>
  <si>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</si>
  <si>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</si>
  <si>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</si>
  <si>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</si>
  <si>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</si>
  <si>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</si>
  <si>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</si>
  <si>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</si>
  <si>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</si>
  <si>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</si>
  <si>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</si>
  <si>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</si>
  <si>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</si>
  <si>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</si>
  <si>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</si>
  <si>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</si>
  <si>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</si>
  <si>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</si>
  <si>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</si>
  <si>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</si>
  <si>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</si>
  <si>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</si>
  <si>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</si>
  <si>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</si>
  <si>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</si>
  <si>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</si>
  <si>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</si>
  <si>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</si>
  <si>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</si>
  <si>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</si>
  <si>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</si>
  <si>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</si>
  <si>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</si>
  <si>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</si>
  <si>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</si>
  <si>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</si>
  <si>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</si>
  <si>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</si>
  <si>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</si>
  <si>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</si>
  <si>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</si>
  <si>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</si>
  <si>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</si>
  <si>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</si>
  <si>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</si>
  <si>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</si>
  <si>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</si>
  <si>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</si>
  <si>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</si>
  <si>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</si>
  <si>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</si>
  <si>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</si>
  <si>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</si>
  <si>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</si>
  <si>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</si>
  <si>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</si>
  <si>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</si>
  <si>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</si>
  <si>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</si>
  <si>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</si>
  <si>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</si>
  <si>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</si>
  <si>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</si>
  <si>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</si>
  <si>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</si>
  <si>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</si>
  <si>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</si>
  <si>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</si>
  <si>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</si>
  <si>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</si>
  <si>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</si>
  <si>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</si>
  <si>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</si>
  <si>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</si>
  <si>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</si>
  <si>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</si>
  <si>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</si>
  <si>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</si>
  <si>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</si>
  <si>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</si>
  <si>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</si>
  <si>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</si>
  <si>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</si>
  <si>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</si>
  <si>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</si>
  <si>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</si>
  <si>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</si>
  <si>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</si>
  <si>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</si>
  <si>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</si>
  <si>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</si>
  <si>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</si>
  <si>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</si>
  <si>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</si>
  <si>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</si>
  <si>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</si>
  <si>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</si>
  <si>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</si>
  <si>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</si>
  <si>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</si>
  <si>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</si>
  <si>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</si>
  <si>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</si>
  <si>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</si>
  <si>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</si>
  <si>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</si>
  <si>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</si>
  <si>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</si>
  <si>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</si>
  <si>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</si>
  <si>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</si>
  <si>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</si>
  <si>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</si>
  <si>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</si>
  <si>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</si>
  <si>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</si>
  <si>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</si>
  <si>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</si>
  <si>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</si>
  <si>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</si>
  <si>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</si>
  <si>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</si>
  <si>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</si>
  <si>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</si>
  <si>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</si>
  <si>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</si>
  <si>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</si>
  <si>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</si>
  <si>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</si>
  <si>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</si>
  <si>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</si>
  <si>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</si>
  <si>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</si>
  <si>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</si>
  <si>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</si>
  <si>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</si>
  <si>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</si>
  <si>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</si>
  <si>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</si>
  <si>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</si>
  <si>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</si>
  <si>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</si>
  <si>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</si>
  <si>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</si>
  <si>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</si>
  <si>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</si>
  <si>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</si>
  <si>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</si>
  <si>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</si>
  <si>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</si>
  <si>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</si>
  <si>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</si>
  <si>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</si>
  <si>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</si>
  <si>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</si>
  <si>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</si>
  <si>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</si>
  <si>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</si>
  <si>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</si>
  <si>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</si>
  <si>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</si>
  <si>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</si>
  <si>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</si>
  <si>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</si>
  <si>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</si>
  <si>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</si>
  <si>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</si>
  <si>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</si>
  <si>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</si>
  <si>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</si>
  <si>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</si>
  <si>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</si>
  <si>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</si>
  <si>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</si>
  <si>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</si>
  <si>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</si>
  <si>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</si>
  <si>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</si>
  <si>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</si>
  <si>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</si>
  <si>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</si>
  <si>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</si>
  <si>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</si>
  <si>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</si>
  <si>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</si>
  <si>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</si>
  <si>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</si>
  <si>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</si>
  <si>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</si>
  <si>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</si>
  <si>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</si>
  <si>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</si>
  <si>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</si>
  <si>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</si>
  <si>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</si>
  <si>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</si>
  <si>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</si>
  <si>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</si>
  <si>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</si>
  <si>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</si>
  <si>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</si>
  <si>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</si>
  <si>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</si>
  <si>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</si>
  <si>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</si>
  <si>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</si>
  <si>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</si>
  <si>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</si>
  <si>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</si>
  <si>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</si>
  <si>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</si>
  <si>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</si>
  <si>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</si>
  <si>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</si>
  <si>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</si>
  <si>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</si>
  <si>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</si>
  <si>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</si>
  <si>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</si>
  <si>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</si>
  <si>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</si>
  <si>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</si>
  <si>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</si>
  <si>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</si>
  <si>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</si>
  <si>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</si>
  <si>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</si>
  <si>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</si>
  <si>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</si>
  <si>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</si>
  <si>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</si>
  <si>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</si>
  <si>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</si>
  <si>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</si>
  <si>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</si>
  <si>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</si>
  <si>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</si>
  <si>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</si>
  <si>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</si>
  <si>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</si>
  <si>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</si>
  <si>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</si>
  <si>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</si>
  <si>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</si>
  <si>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</si>
  <si>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</si>
  <si>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</si>
  <si>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</si>
  <si>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</si>
  <si>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</si>
  <si>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</si>
  <si>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</si>
  <si>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</si>
  <si>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</si>
  <si>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</si>
  <si>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</si>
  <si>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</si>
  <si>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</si>
  <si>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</si>
  <si>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</si>
  <si>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</si>
  <si>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</si>
  <si>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</si>
  <si>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</si>
  <si>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</si>
  <si>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</si>
  <si>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</si>
  <si>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</si>
  <si>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</si>
  <si>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</si>
  <si>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</si>
  <si>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</si>
  <si>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</si>
  <si>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</si>
  <si>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</si>
  <si>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</si>
  <si>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</si>
  <si>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</si>
  <si>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</si>
  <si>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</si>
  <si>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</si>
  <si>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</si>
  <si>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</si>
  <si>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</si>
  <si>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</si>
  <si>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</si>
  <si>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</si>
  <si>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</si>
  <si>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</si>
  <si>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</si>
  <si>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</si>
  <si>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</si>
  <si>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</si>
  <si>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</si>
  <si>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</si>
  <si>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</si>
  <si>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</si>
  <si>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</si>
  <si>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</si>
  <si>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</si>
  <si>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</si>
  <si>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</si>
  <si>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</si>
  <si>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</si>
  <si>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</si>
  <si>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</si>
  <si>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</si>
  <si>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</si>
  <si>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</si>
  <si>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</si>
  <si>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</si>
  <si>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</si>
  <si>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</si>
  <si>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</si>
  <si>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</si>
  <si>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</si>
  <si>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</si>
  <si>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</si>
  <si>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</si>
  <si>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</si>
  <si>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</si>
  <si>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</si>
  <si>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</si>
  <si>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</si>
  <si>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</si>
  <si>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</si>
  <si>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</si>
  <si>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</si>
  <si>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</si>
  <si>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</si>
  <si>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</si>
  <si>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</si>
  <si>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</si>
  <si>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</si>
  <si>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</si>
  <si>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</si>
  <si>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</si>
  <si>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</si>
  <si>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</si>
  <si>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</si>
  <si>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</si>
  <si>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</si>
  <si>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</si>
  <si>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</si>
  <si>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</si>
  <si>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</si>
  <si>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</si>
  <si>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</si>
  <si>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</si>
  <si>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</si>
  <si>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</si>
  <si>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</si>
  <si>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</si>
  <si>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</si>
  <si>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</si>
  <si>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</si>
  <si>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</si>
  <si>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</si>
  <si>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</si>
  <si>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</si>
  <si>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</si>
  <si>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</si>
  <si>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</si>
  <si>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</si>
  <si>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</si>
  <si>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</si>
  <si>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</si>
  <si>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</si>
  <si>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</si>
  <si>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</si>
  <si>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</si>
  <si>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</si>
  <si>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</si>
  <si>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</si>
  <si>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</si>
  <si>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</si>
  <si>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</si>
  <si>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</si>
  <si>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</si>
  <si>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</si>
  <si>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</si>
  <si>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</si>
  <si>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</si>
  <si>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</si>
  <si>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</si>
  <si>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</si>
  <si>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</si>
  <si>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</si>
  <si>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</si>
  <si>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</si>
  <si>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</si>
  <si>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</si>
  <si>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</si>
  <si>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</si>
  <si>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</si>
  <si>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</si>
  <si>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</si>
  <si>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</si>
  <si>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</si>
  <si>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</si>
  <si>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</si>
  <si>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</si>
  <si>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</si>
  <si>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</si>
  <si>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</si>
  <si>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</si>
  <si>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</si>
  <si>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</si>
  <si>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</si>
  <si>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</si>
  <si>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</si>
  <si>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</si>
  <si>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</si>
  <si>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</si>
  <si>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</si>
  <si>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</si>
  <si>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</si>
  <si>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</si>
  <si>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</si>
  <si>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</si>
  <si>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</si>
  <si>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</si>
  <si>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</si>
  <si>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</si>
  <si>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</si>
  <si>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</si>
  <si>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</si>
  <si>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</si>
  <si>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</si>
  <si>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</si>
  <si>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</si>
  <si>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</si>
  <si>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</si>
  <si>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</si>
  <si>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</si>
  <si>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</si>
  <si>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</si>
  <si>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</si>
  <si>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</si>
  <si>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</si>
  <si>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</si>
  <si>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</si>
  <si>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</si>
  <si>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</si>
  <si>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</si>
  <si>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</si>
  <si>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</si>
  <si>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</si>
  <si>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</si>
  <si>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</si>
  <si>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</si>
  <si>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</si>
  <si>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</si>
  <si>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</si>
  <si>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</si>
  <si>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</si>
  <si>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</si>
  <si>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</si>
  <si>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</si>
  <si>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</si>
  <si>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</si>
  <si>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</si>
  <si>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</si>
  <si>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</si>
  <si>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</si>
  <si>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</si>
  <si>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</si>
  <si>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</si>
  <si>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</si>
  <si>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</si>
  <si>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</si>
  <si>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</si>
  <si>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</si>
  <si>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</si>
  <si>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</si>
  <si>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</si>
  <si>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</si>
  <si>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</si>
  <si>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</si>
  <si>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</si>
  <si>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</si>
  <si>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</si>
  <si>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</si>
  <si>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</si>
  <si>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</si>
  <si>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</si>
  <si>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</si>
  <si>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</si>
  <si>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</si>
  <si>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</si>
  <si>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</si>
  <si>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</si>
  <si>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</si>
  <si>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</si>
  <si>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</si>
  <si>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</si>
  <si>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</si>
  <si>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</si>
  <si>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</si>
  <si>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</si>
  <si>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</si>
  <si>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</si>
  <si>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</si>
  <si>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</si>
  <si>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</si>
  <si>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</si>
  <si>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</si>
  <si>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</si>
  <si>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</si>
  <si>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</si>
  <si>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</si>
  <si>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</si>
  <si>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</si>
  <si>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</si>
  <si>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</si>
  <si>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</si>
  <si>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</si>
  <si>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</si>
  <si>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</si>
  <si>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</si>
  <si>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</si>
  <si>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</si>
  <si>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</si>
  <si>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</si>
  <si>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</si>
  <si>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</si>
  <si>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</si>
  <si>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</si>
  <si>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</si>
  <si>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</si>
  <si>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</si>
  <si>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</si>
  <si>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</si>
  <si>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</si>
  <si>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</si>
  <si>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</si>
  <si>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</si>
  <si>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</si>
  <si>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</si>
  <si>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</si>
  <si>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</si>
  <si>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</si>
  <si>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</si>
  <si>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</si>
  <si>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</si>
  <si>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</si>
  <si>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</si>
  <si>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</si>
  <si>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</si>
  <si>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</si>
  <si>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</si>
  <si>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</si>
  <si>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</si>
  <si>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</si>
  <si>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</si>
  <si>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</si>
  <si>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</si>
  <si>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</si>
  <si>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</si>
  <si>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</si>
  <si>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</si>
  <si>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</si>
  <si>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</si>
  <si>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</si>
  <si>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</si>
  <si>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</si>
  <si>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</si>
  <si>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</si>
  <si>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</si>
  <si>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</si>
  <si>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</si>
  <si>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</si>
  <si>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</si>
  <si>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</si>
  <si>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</si>
  <si>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</si>
  <si>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</si>
  <si>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</si>
  <si>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</si>
  <si>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</si>
  <si>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</si>
  <si>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</si>
  <si>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</si>
  <si>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</si>
  <si>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</si>
  <si>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</si>
  <si>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</si>
  <si>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</si>
  <si>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</si>
  <si>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</si>
  <si>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</si>
  <si>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</si>
  <si>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</si>
  <si>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</si>
  <si>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</si>
  <si>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</si>
  <si>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</si>
  <si>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</si>
  <si>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</si>
  <si>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</si>
  <si>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</si>
  <si>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</si>
  <si>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</si>
  <si>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</si>
  <si>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</si>
  <si>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</si>
  <si>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</si>
  <si>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</si>
  <si>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</si>
  <si>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</si>
  <si>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</si>
  <si>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</si>
  <si>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</si>
  <si>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</si>
  <si>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</si>
  <si>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</si>
  <si>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</si>
  <si>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</si>
  <si>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</si>
  <si>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</si>
  <si>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</si>
  <si>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</si>
  <si>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</si>
  <si>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</si>
  <si>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</si>
  <si>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</si>
  <si>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</si>
  <si>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</si>
  <si>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</si>
  <si>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</si>
  <si>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</si>
  <si>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</si>
  <si>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</si>
  <si>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</si>
  <si>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</si>
  <si>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</si>
  <si>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</si>
  <si>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</si>
  <si>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</si>
  <si>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</si>
  <si>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</si>
  <si>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</si>
  <si>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</si>
  <si>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</si>
  <si>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</si>
  <si>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</si>
  <si>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</si>
  <si>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</si>
  <si>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</si>
  <si>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</si>
  <si>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</si>
  <si>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</si>
  <si>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</si>
  <si>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</si>
  <si>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</si>
  <si>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</si>
  <si>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</si>
  <si>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</si>
  <si>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</si>
  <si>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</si>
  <si>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</si>
  <si>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</si>
  <si>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</si>
  <si>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</si>
  <si>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</si>
  <si>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</si>
  <si>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</si>
  <si>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</si>
  <si>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</si>
  <si>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</si>
  <si>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</si>
  <si>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</si>
  <si>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</si>
  <si>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</si>
  <si>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</si>
  <si>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</si>
  <si>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</si>
  <si>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</si>
  <si>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</si>
  <si>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</si>
  <si>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</si>
  <si>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</si>
  <si>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</si>
  <si>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</si>
  <si>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</si>
  <si>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</si>
  <si>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</si>
  <si>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</si>
  <si>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</si>
  <si>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</si>
  <si>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</si>
  <si>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</si>
  <si>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</si>
  <si>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</si>
  <si>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</si>
  <si>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</si>
  <si>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</si>
  <si>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</si>
  <si>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</si>
  <si>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</si>
  <si>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</si>
  <si>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</si>
  <si>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</si>
  <si>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</si>
  <si>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</si>
  <si>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</si>
  <si>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</si>
  <si>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</si>
  <si>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</si>
  <si>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</si>
  <si>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</si>
  <si>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</si>
  <si>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</si>
  <si>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</si>
  <si>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</si>
  <si>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</si>
  <si>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</si>
  <si>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</si>
  <si>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</si>
  <si>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</si>
  <si>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</si>
  <si>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</si>
  <si>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</si>
  <si>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</si>
  <si>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</si>
  <si>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</si>
  <si>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</si>
  <si>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</si>
  <si>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</si>
  <si>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</si>
  <si>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</si>
  <si>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</si>
  <si>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</si>
  <si>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</si>
  <si>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</si>
  <si>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</si>
  <si>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</si>
  <si>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</si>
  <si>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</si>
  <si>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</si>
  <si>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</si>
  <si>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</si>
  <si>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</si>
  <si>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</si>
  <si>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</si>
  <si>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</si>
  <si>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</si>
  <si>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</si>
  <si>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</si>
  <si>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</si>
  <si>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</si>
  <si>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</si>
  <si>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</si>
  <si>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</si>
  <si>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</si>
  <si>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</si>
  <si>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</si>
  <si>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</si>
  <si>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</si>
  <si>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</si>
  <si>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</si>
  <si>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</si>
  <si>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</si>
  <si>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</si>
  <si>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</si>
  <si>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</si>
  <si>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</si>
  <si>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</si>
  <si>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</si>
  <si>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</si>
  <si>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</si>
  <si>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</si>
  <si>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</si>
  <si>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</si>
  <si>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</si>
  <si>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</si>
  <si>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</si>
  <si>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</si>
  <si>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</si>
  <si>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</si>
  <si>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</si>
  <si>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</si>
  <si>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</si>
  <si>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</si>
  <si>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</si>
  <si>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</si>
  <si>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</si>
  <si>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</si>
  <si>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</si>
  <si>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</si>
  <si>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</si>
  <si>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</si>
  <si>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</si>
  <si>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</si>
  <si>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</si>
  <si>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</si>
  <si>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</si>
  <si>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</si>
  <si>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</si>
  <si>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</si>
  <si>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</si>
  <si>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</si>
  <si>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</si>
  <si>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</si>
  <si>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</si>
  <si>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</si>
  <si>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</si>
  <si>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</si>
  <si>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</si>
  <si>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</si>
  <si>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</si>
  <si>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</si>
  <si>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</si>
  <si>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</si>
  <si>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</si>
  <si>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</si>
  <si>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</si>
  <si>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</si>
  <si>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</si>
  <si>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</si>
  <si>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</si>
  <si>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</si>
  <si>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</si>
  <si>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</si>
  <si>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</si>
  <si>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</si>
  <si>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</si>
  <si>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</si>
  <si>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</si>
  <si>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</si>
  <si>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</si>
  <si>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</si>
  <si>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</si>
  <si>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</si>
  <si>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</si>
  <si>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</si>
  <si>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</si>
  <si>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</si>
  <si>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</si>
  <si>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</si>
  <si>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</si>
  <si>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</si>
  <si>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</si>
  <si>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</si>
  <si>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</si>
  <si>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</si>
  <si>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</si>
  <si>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</si>
  <si>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</si>
  <si>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</si>
  <si>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</si>
  <si>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</si>
  <si>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</si>
  <si>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</si>
  <si>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</si>
  <si>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</si>
  <si>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</si>
  <si>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</si>
  <si>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</si>
  <si>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</si>
  <si>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</si>
  <si>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</si>
  <si>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</si>
  <si>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</si>
  <si>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</si>
  <si>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</si>
  <si>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</si>
  <si>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</si>
  <si>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</si>
  <si>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</si>
  <si>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</si>
  <si>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</si>
  <si>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</si>
  <si>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</si>
  <si>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</si>
  <si>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</si>
  <si>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</si>
  <si>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</si>
  <si>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</si>
  <si>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</si>
  <si>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</si>
  <si>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</si>
  <si>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</si>
  <si>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</si>
  <si>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</si>
  <si>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</si>
  <si>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</si>
  <si>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</si>
  <si>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</si>
  <si>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</si>
  <si>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</si>
  <si>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</si>
  <si>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</si>
  <si>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</si>
  <si>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</si>
  <si>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</si>
  <si>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</si>
  <si>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</si>
  <si>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</si>
  <si>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</si>
  <si>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</si>
  <si>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</si>
  <si>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</si>
  <si>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</si>
  <si>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</si>
  <si>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</si>
  <si>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</si>
  <si>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</si>
  <si>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</si>
  <si>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</si>
  <si>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</si>
  <si>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</si>
  <si>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</si>
  <si>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</si>
  <si>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</si>
  <si>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</si>
  <si>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</si>
  <si>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</si>
  <si>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</si>
  <si>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</si>
  <si>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</si>
  <si>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</si>
  <si>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</si>
  <si>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</si>
  <si>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</si>
  <si>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</si>
  <si>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</si>
  <si>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</si>
  <si>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</si>
  <si>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</si>
  <si>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</si>
  <si>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</si>
  <si>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</si>
  <si>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</si>
  <si>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</si>
  <si>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</si>
  <si>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</si>
  <si>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</si>
  <si>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</si>
  <si>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</si>
  <si>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</si>
  <si>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</si>
  <si>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</si>
  <si>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</si>
  <si>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</si>
  <si>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</si>
  <si>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</si>
  <si>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</si>
  <si>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</si>
  <si>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</si>
  <si>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</si>
  <si>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</si>
  <si>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</si>
  <si>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</si>
  <si>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</si>
  <si>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</si>
  <si>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</si>
  <si>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</si>
  <si>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</si>
  <si>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</si>
  <si>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</si>
  <si>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</si>
  <si>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</si>
  <si>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</si>
  <si>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</si>
  <si>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</si>
  <si>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</si>
  <si>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</si>
  <si>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</si>
  <si>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</si>
  <si>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</si>
  <si>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</si>
  <si>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</si>
  <si>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</si>
  <si>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</si>
  <si>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</si>
  <si>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</si>
  <si>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</si>
  <si>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</si>
  <si>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</si>
  <si>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</si>
  <si>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</si>
  <si>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</si>
  <si>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</si>
  <si>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</si>
  <si>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</si>
  <si>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</si>
  <si>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</si>
  <si>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</si>
  <si>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</si>
  <si>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</si>
  <si>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</si>
  <si>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</si>
  <si>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</si>
  <si>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</si>
  <si>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</si>
  <si>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</si>
  <si>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</si>
  <si>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</si>
  <si>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</si>
  <si>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</si>
  <si>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</si>
  <si>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</si>
  <si>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</si>
  <si>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</si>
  <si>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</si>
  <si>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</si>
  <si>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</si>
  <si>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</si>
  <si>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</si>
  <si>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</si>
  <si>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</si>
  <si>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</si>
  <si>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</si>
  <si>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</si>
  <si>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</si>
  <si>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</si>
  <si>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</si>
  <si>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</si>
  <si>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</si>
  <si>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</si>
  <si>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</si>
  <si>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</si>
  <si>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</si>
  <si>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</si>
  <si>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</si>
  <si>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</si>
  <si>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</si>
  <si>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</si>
  <si>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</si>
  <si>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</si>
  <si>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</si>
  <si>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</si>
  <si>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</si>
  <si>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</si>
  <si>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</si>
  <si>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</si>
  <si>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</si>
  <si>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</si>
  <si>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</si>
  <si>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</si>
  <si>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</si>
  <si>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</si>
  <si>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</si>
  <si>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</si>
  <si>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</si>
  <si>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</si>
  <si>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</si>
  <si>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</si>
  <si>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</si>
  <si>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</si>
  <si>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</si>
  <si>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</si>
  <si>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</si>
  <si>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</si>
  <si>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</si>
  <si>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</si>
  <si>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</si>
  <si>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</si>
  <si>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</si>
  <si>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</si>
  <si>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</si>
  <si>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</si>
  <si>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</si>
  <si>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</si>
  <si>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</si>
  <si>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</si>
  <si>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</si>
  <si>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</si>
  <si>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</si>
  <si>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</si>
  <si>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</si>
  <si>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</si>
  <si>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</si>
  <si>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</si>
  <si>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</si>
  <si>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</si>
  <si>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</si>
  <si>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</si>
  <si>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</si>
  <si>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</si>
  <si>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</si>
  <si>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</si>
  <si>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</si>
  <si>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</si>
  <si>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</si>
  <si>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</si>
  <si>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</si>
  <si>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</si>
  <si>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</si>
  <si>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</si>
  <si>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</si>
  <si>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</si>
  <si>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</si>
  <si>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</si>
  <si>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</si>
  <si>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</si>
  <si>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</si>
  <si>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</si>
  <si>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</si>
  <si>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</si>
  <si>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</si>
  <si>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</si>
  <si>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</si>
  <si>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</si>
  <si>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</si>
  <si>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</si>
  <si>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</si>
  <si>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</si>
  <si>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</si>
  <si>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</si>
  <si>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</si>
  <si>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</si>
  <si>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</si>
  <si>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</si>
  <si>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</si>
  <si>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</si>
  <si>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</si>
  <si>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</si>
  <si>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</si>
  <si>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</si>
  <si>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</si>
  <si>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</si>
  <si>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</si>
  <si>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</si>
  <si>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</si>
  <si>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</si>
  <si>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</si>
  <si>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</si>
  <si>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</si>
  <si>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</si>
  <si>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</si>
  <si>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</si>
  <si>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</si>
  <si>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</si>
  <si>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</si>
  <si>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</si>
  <si>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</si>
  <si>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</si>
  <si>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</si>
  <si>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</si>
  <si>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</si>
  <si>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</si>
  <si>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</si>
  <si>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</si>
  <si>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</si>
  <si>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</si>
  <si>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</si>
  <si>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</si>
  <si>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</si>
  <si>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</si>
  <si>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</si>
  <si>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</si>
  <si>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</si>
  <si>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</si>
  <si>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</si>
  <si>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</si>
  <si>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</si>
  <si>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</si>
  <si>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</si>
  <si>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</si>
  <si>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</si>
  <si>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</si>
  <si>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</si>
  <si>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</si>
  <si>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</si>
  <si>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</si>
  <si>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</si>
  <si>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</si>
  <si>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</si>
  <si>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</si>
  <si>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</si>
  <si>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</si>
  <si>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</si>
  <si>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</si>
  <si>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</si>
  <si>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</si>
  <si>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</si>
  <si>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</si>
  <si>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</si>
  <si>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</si>
  <si>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</si>
  <si>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</si>
  <si>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</si>
  <si>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</si>
  <si>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</si>
  <si>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</si>
  <si>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</si>
  <si>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</si>
  <si>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</si>
  <si>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</si>
  <si>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</si>
  <si>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</si>
  <si>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</si>
  <si>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</si>
  <si>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</si>
  <si>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</si>
  <si>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</si>
  <si>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</si>
  <si>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</si>
  <si>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</si>
  <si>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</si>
  <si>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</si>
  <si>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</si>
  <si>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</si>
  <si>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</si>
  <si>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</si>
  <si>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</si>
  <si>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</si>
  <si>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</si>
  <si>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</si>
  <si>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</si>
  <si>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</si>
  <si>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</si>
  <si>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</si>
  <si>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</si>
  <si>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</si>
  <si>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</si>
  <si>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</si>
  <si>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</si>
  <si>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</si>
  <si>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</si>
  <si>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</si>
  <si>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</si>
  <si>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</si>
  <si>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</si>
  <si>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</si>
  <si>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</si>
  <si>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</si>
  <si>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</si>
  <si>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</si>
  <si>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</si>
  <si>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</si>
  <si>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</si>
  <si>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</si>
  <si>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</si>
  <si>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</si>
  <si>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</si>
  <si>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</si>
  <si>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</si>
  <si>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</si>
  <si>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</si>
  <si>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</si>
  <si>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</si>
  <si>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</si>
  <si>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</si>
  <si>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</si>
  <si>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</si>
  <si>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</si>
  <si>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</si>
  <si>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</si>
  <si>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</si>
  <si>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</si>
  <si>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</si>
  <si>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</si>
  <si>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</si>
  <si>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</si>
  <si>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</si>
  <si>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</si>
  <si>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</si>
  <si>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</si>
  <si>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</si>
  <si>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</si>
  <si>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</si>
  <si>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</si>
  <si>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</si>
  <si>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</si>
  <si>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</si>
  <si>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</si>
  <si>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</si>
  <si>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</si>
  <si>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</si>
  <si>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</si>
  <si>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</si>
  <si>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</si>
  <si>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</si>
  <si>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</si>
  <si>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</si>
  <si>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</si>
  <si>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</si>
  <si>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</si>
  <si>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</si>
  <si>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</si>
  <si>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</si>
  <si>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</si>
  <si>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</si>
  <si>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</si>
  <si>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</si>
  <si>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</si>
  <si>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</si>
  <si>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</si>
  <si>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</si>
  <si>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</si>
  <si>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</si>
  <si>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</si>
  <si>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</si>
  <si>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</si>
  <si>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</si>
  <si>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</si>
  <si>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</si>
  <si>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</si>
  <si>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</si>
  <si>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</si>
  <si>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</si>
  <si>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</si>
  <si>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</si>
  <si>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</si>
  <si>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</si>
  <si>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</si>
  <si>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</si>
  <si>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</si>
  <si>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</si>
  <si>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</si>
  <si>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</si>
  <si>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</si>
  <si>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</si>
  <si>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</si>
  <si>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</si>
  <si>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</si>
  <si>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</si>
  <si>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</si>
  <si>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</si>
  <si>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</si>
  <si>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</si>
  <si>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</si>
  <si>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</si>
  <si>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</si>
  <si>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</si>
  <si>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</si>
  <si>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</si>
  <si>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</si>
  <si>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</si>
  <si>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</si>
  <si>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</si>
  <si>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</si>
  <si>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</si>
  <si>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</si>
  <si>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</si>
  <si>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</si>
  <si>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</si>
  <si>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</si>
  <si>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</si>
  <si>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</si>
  <si>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</si>
  <si>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</si>
  <si>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</si>
  <si>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</si>
  <si>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</si>
  <si>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</si>
  <si>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</si>
  <si>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</si>
  <si>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</si>
  <si>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</si>
  <si>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</si>
  <si>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</si>
  <si>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</si>
  <si>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</si>
  <si>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</si>
  <si>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</si>
  <si>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</si>
  <si>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</si>
  <si>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</si>
  <si>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</si>
  <si>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</si>
  <si>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</si>
  <si>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</si>
  <si>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</si>
  <si>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</si>
  <si>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</si>
  <si>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</si>
  <si>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</si>
  <si>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</si>
  <si>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</si>
  <si>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</si>
  <si>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</si>
  <si>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</si>
  <si>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</si>
  <si>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</si>
  <si>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</si>
  <si>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</si>
  <si>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</si>
  <si>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</si>
  <si>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</si>
  <si>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</si>
  <si>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</si>
  <si>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</si>
  <si>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</si>
  <si>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</si>
  <si>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</si>
  <si>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</si>
  <si>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</si>
  <si>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</si>
  <si>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</si>
  <si>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</si>
  <si>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</si>
  <si>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</si>
  <si>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</si>
  <si>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</si>
  <si>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</si>
  <si>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</si>
  <si>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</si>
  <si>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</si>
  <si>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</si>
  <si>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</si>
  <si>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</si>
  <si>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</si>
  <si>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</si>
  <si>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</si>
  <si>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</si>
  <si>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</si>
  <si>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</si>
  <si>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</si>
  <si>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</si>
  <si>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</si>
  <si>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</si>
  <si>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</si>
  <si>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</si>
  <si>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</si>
  <si>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</si>
  <si>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</si>
  <si>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</si>
  <si>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</si>
  <si>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</si>
  <si>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</si>
  <si>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</si>
  <si>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</si>
  <si>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</si>
  <si>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</si>
  <si>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</si>
  <si>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</si>
  <si>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</si>
  <si>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</si>
  <si>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</si>
  <si>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</si>
  <si>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</si>
  <si>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</si>
  <si>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</si>
  <si>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</si>
  <si>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</si>
  <si>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</si>
  <si>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</si>
  <si>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</si>
  <si>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</si>
  <si>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</si>
  <si>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</si>
  <si>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</si>
  <si>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</si>
  <si>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</si>
  <si>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</si>
  <si>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</si>
  <si>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</si>
  <si>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</si>
  <si>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</si>
  <si>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</si>
  <si>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</si>
  <si>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</si>
  <si>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</si>
  <si>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</si>
  <si>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</si>
  <si>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</si>
  <si>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</si>
  <si>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</si>
  <si>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</si>
  <si>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</si>
  <si>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</si>
  <si>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</si>
  <si>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</si>
  <si>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</si>
  <si>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</si>
  <si>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</si>
  <si>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</si>
  <si>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</si>
  <si>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</si>
  <si>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</si>
  <si>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</si>
  <si>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</si>
  <si>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</si>
  <si>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</si>
  <si>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</si>
  <si>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</si>
  <si>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</si>
  <si>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</si>
  <si>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</si>
  <si>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</si>
  <si>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</si>
  <si>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</si>
  <si>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</si>
  <si>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</si>
  <si>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</si>
  <si>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</si>
  <si>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</si>
  <si>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</si>
  <si>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</si>
  <si>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</si>
  <si>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</si>
  <si>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</si>
  <si>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</si>
  <si>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</si>
  <si>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</si>
  <si>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</si>
  <si>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</si>
  <si>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</si>
  <si>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</si>
  <si>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</si>
  <si>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</si>
  <si>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</si>
  <si>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</si>
  <si>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</si>
  <si>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</si>
  <si>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</si>
  <si>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</si>
  <si>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</si>
  <si>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</si>
  <si>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</si>
  <si>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</si>
  <si>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</si>
  <si>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</si>
  <si>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</si>
  <si>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</si>
  <si>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</si>
  <si>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</si>
  <si>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</si>
  <si>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</si>
  <si>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</si>
  <si>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</si>
  <si>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</si>
  <si>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</si>
  <si>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</si>
  <si>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</si>
  <si>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</si>
  <si>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</si>
  <si>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</si>
  <si>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</si>
  <si>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</si>
  <si>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</si>
  <si>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</si>
  <si>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</si>
  <si>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</si>
  <si>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</si>
  <si>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</si>
  <si>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</si>
  <si>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</si>
  <si>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</si>
  <si>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</si>
  <si>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</si>
  <si>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</si>
  <si>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</si>
  <si>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</si>
  <si>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</si>
  <si>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</si>
  <si>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</si>
  <si>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</si>
  <si>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</si>
  <si>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</si>
  <si>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</si>
  <si>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</si>
  <si>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</si>
  <si>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</si>
  <si>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</si>
  <si>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</si>
  <si>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</si>
  <si>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</si>
  <si>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</si>
  <si>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</si>
  <si>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</si>
  <si>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</si>
  <si>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</si>
  <si>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</si>
  <si>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</si>
  <si>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</si>
  <si>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</si>
  <si>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</si>
  <si>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</si>
  <si>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</si>
  <si>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</si>
  <si>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</si>
  <si>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</si>
  <si>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</si>
  <si>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</si>
  <si>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</si>
  <si>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</si>
  <si>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</si>
  <si>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</si>
  <si>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</si>
  <si>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</si>
  <si>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</si>
  <si>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</si>
  <si>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</si>
  <si>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</si>
  <si>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</si>
  <si>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</si>
  <si>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</si>
  <si>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</si>
  <si>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</si>
  <si>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</si>
  <si>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</si>
  <si>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</si>
  <si>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</si>
  <si>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</si>
  <si>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</si>
  <si>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</si>
  <si>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</si>
  <si>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</si>
  <si>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</si>
  <si>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</si>
  <si>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</si>
  <si>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</si>
  <si>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</si>
  <si>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</si>
  <si>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</si>
  <si>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</si>
  <si>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</si>
  <si>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</si>
  <si>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</si>
  <si>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</si>
  <si>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</si>
  <si>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</si>
  <si>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</si>
  <si>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</si>
  <si>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</si>
  <si>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</si>
  <si>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</si>
  <si>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</si>
  <si>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</si>
  <si>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</si>
  <si>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</si>
  <si>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</si>
  <si>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</si>
  <si>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</si>
  <si>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</si>
  <si>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</si>
  <si>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</si>
  <si>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</si>
  <si>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</si>
  <si>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</si>
  <si>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</si>
  <si>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</si>
  <si>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</si>
  <si>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</si>
  <si>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</si>
  <si>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</si>
  <si>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</si>
  <si>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</si>
  <si>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</si>
  <si>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</si>
  <si>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</si>
  <si>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</si>
  <si>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</si>
  <si>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</si>
  <si>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</si>
  <si>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</si>
  <si>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</si>
  <si>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</si>
  <si>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</si>
  <si>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</si>
  <si>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</si>
  <si>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</si>
  <si>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</si>
  <si>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</si>
  <si>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</si>
  <si>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</si>
  <si>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</si>
  <si>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</si>
  <si>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</si>
  <si>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</si>
  <si>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</si>
  <si>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</si>
  <si>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</si>
  <si>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</si>
  <si>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</si>
  <si>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</si>
  <si>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</si>
  <si>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</si>
  <si>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</si>
  <si>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</si>
  <si>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</si>
  <si>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</si>
  <si>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</si>
  <si>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</si>
  <si>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</si>
  <si>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</si>
  <si>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</si>
  <si>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</si>
  <si>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</si>
  <si>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</si>
  <si>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</si>
  <si>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</si>
  <si>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</si>
  <si>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</si>
  <si>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</si>
  <si>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</si>
  <si>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</si>
  <si>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</si>
  <si>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</si>
  <si>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</si>
  <si>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</si>
  <si>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</si>
  <si>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</si>
  <si>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</si>
  <si>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</si>
  <si>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</si>
  <si>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</si>
  <si>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</si>
  <si>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</si>
  <si>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</si>
  <si>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</si>
  <si>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</si>
  <si>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</si>
  <si>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</si>
  <si>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</si>
  <si>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</si>
  <si>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</si>
  <si>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</si>
  <si>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</si>
  <si>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</si>
  <si>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</si>
  <si>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</si>
  <si>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</si>
  <si>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</si>
  <si>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</si>
  <si>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</si>
  <si>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</si>
  <si>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</si>
  <si>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</si>
  <si>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</si>
  <si>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</si>
  <si>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</si>
  <si>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</si>
  <si>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</si>
  <si>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</si>
  <si>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</si>
  <si>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</si>
  <si>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</si>
  <si>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</si>
  <si>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</si>
  <si>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</si>
  <si>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</si>
  <si>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</si>
  <si>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</si>
  <si>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</si>
  <si>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</si>
  <si>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</si>
  <si>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</si>
  <si>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</si>
  <si>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</si>
  <si>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</si>
  <si>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</si>
  <si>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</si>
  <si>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</si>
  <si>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</si>
  <si>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</si>
  <si>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</si>
  <si>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</si>
  <si>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</si>
  <si>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</si>
  <si>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</si>
  <si>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</si>
  <si>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</si>
  <si>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</si>
  <si>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</si>
  <si>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</si>
  <si>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</si>
  <si>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</si>
  <si>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</si>
  <si>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</si>
  <si>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</si>
  <si>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</si>
  <si>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</si>
  <si>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</si>
  <si>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</si>
  <si>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</si>
  <si>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</si>
  <si>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</si>
  <si>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</si>
  <si>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</si>
  <si>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</si>
  <si>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</si>
  <si>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</si>
  <si>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</si>
  <si>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</si>
  <si>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</si>
  <si>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</si>
  <si>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</si>
  <si>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</si>
  <si>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</si>
  <si>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</si>
  <si>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</si>
  <si>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</si>
  <si>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</si>
  <si>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</si>
  <si>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</si>
  <si>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</si>
  <si>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</si>
  <si>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</si>
  <si>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</si>
  <si>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</si>
  <si>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</si>
  <si>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</si>
  <si>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</si>
  <si>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</si>
  <si>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</si>
  <si>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</si>
  <si>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</si>
  <si>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</si>
  <si>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</si>
  <si>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</si>
  <si>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</si>
  <si>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</si>
  <si>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</si>
  <si>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</si>
  <si>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</si>
  <si>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</si>
  <si>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</si>
  <si>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</si>
  <si>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</si>
  <si>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</si>
  <si>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</si>
  <si>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</si>
  <si>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</si>
  <si>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</si>
  <si>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</si>
  <si>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</si>
  <si>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</si>
  <si>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</si>
  <si>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</si>
  <si>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</si>
  <si>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</si>
  <si>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</si>
  <si>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</si>
  <si>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</si>
  <si>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</si>
  <si>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</si>
  <si>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</si>
  <si>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</si>
  <si>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</si>
  <si>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</si>
  <si>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</si>
  <si>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</si>
  <si>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</si>
  <si>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</si>
  <si>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</si>
  <si>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</si>
  <si>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</si>
  <si>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</si>
  <si>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</si>
  <si>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</si>
  <si>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</si>
  <si>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</si>
  <si>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</si>
  <si>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</si>
  <si>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</si>
  <si>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</si>
  <si>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</si>
  <si>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</si>
  <si>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</si>
  <si>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</si>
  <si>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</si>
  <si>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</si>
  <si>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</si>
  <si>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</si>
  <si>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</si>
  <si>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</si>
  <si>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</si>
  <si>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</si>
  <si>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</si>
  <si>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</si>
  <si>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</si>
  <si>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</si>
  <si>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</si>
  <si>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</si>
  <si>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</si>
  <si>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</si>
  <si>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</si>
  <si>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</si>
  <si>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</si>
  <si>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</si>
  <si>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</si>
  <si>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</si>
  <si>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</si>
  <si>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</si>
  <si>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</si>
  <si>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</si>
  <si>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</si>
  <si>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</si>
  <si>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</si>
  <si>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</si>
  <si>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</si>
  <si>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</si>
  <si>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</si>
  <si>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</si>
  <si>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</si>
  <si>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</si>
  <si>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</si>
  <si>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</si>
  <si>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</si>
  <si>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</si>
  <si>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</si>
  <si>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</si>
  <si>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</si>
  <si>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</si>
  <si>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</si>
  <si>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</si>
  <si>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</si>
  <si>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</si>
  <si>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</si>
  <si>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</si>
  <si>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</si>
  <si>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</si>
  <si>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</si>
  <si>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</si>
  <si>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</si>
  <si>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</si>
  <si>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</si>
  <si>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</si>
  <si>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</si>
  <si>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</si>
  <si>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</si>
  <si>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</si>
  <si>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</si>
  <si>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</si>
  <si>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</si>
  <si>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</si>
  <si>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</si>
  <si>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</si>
  <si>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</si>
  <si>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</si>
  <si>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</si>
  <si>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</si>
  <si>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</si>
  <si>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</si>
  <si>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</si>
  <si>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</si>
  <si>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</si>
  <si>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</si>
  <si>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</si>
  <si>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</si>
  <si>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</si>
  <si>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</si>
  <si>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</si>
  <si>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</si>
  <si>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</si>
  <si>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</si>
  <si>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</si>
  <si>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</si>
  <si>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</si>
  <si>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</si>
  <si>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</si>
  <si>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</si>
  <si>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</si>
  <si>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</si>
  <si>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</si>
  <si>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</si>
  <si>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</si>
  <si>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</si>
  <si>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</si>
  <si>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</si>
  <si>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</si>
  <si>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</si>
  <si>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</si>
  <si>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</si>
  <si>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</si>
  <si>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</si>
  <si>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</si>
  <si>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</si>
  <si>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</si>
  <si>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</si>
  <si>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</si>
  <si>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</si>
  <si>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</si>
  <si>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</si>
  <si>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</si>
  <si>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</si>
  <si>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</si>
  <si>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</si>
  <si>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</si>
  <si>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</si>
  <si>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</si>
  <si>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</si>
  <si>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</si>
  <si>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</si>
  <si>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</si>
  <si>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</si>
  <si>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</si>
  <si>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</si>
  <si>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</si>
  <si>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</si>
  <si>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</si>
  <si>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</si>
  <si>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</si>
  <si>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</si>
  <si>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</si>
  <si>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</si>
  <si>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</si>
  <si>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</si>
  <si>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</si>
  <si>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</si>
  <si>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</si>
  <si>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</si>
  <si>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</si>
  <si>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</si>
  <si>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</si>
  <si>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</si>
  <si>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</si>
  <si>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</si>
  <si>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</si>
  <si>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</si>
  <si>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</si>
  <si>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</si>
  <si>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</si>
  <si>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</si>
  <si>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</si>
  <si>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</si>
  <si>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</si>
  <si>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</si>
  <si>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</si>
  <si>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</si>
  <si>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</si>
  <si>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</si>
  <si>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</si>
  <si>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</si>
  <si>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</si>
  <si>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</si>
  <si>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</si>
  <si>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</si>
  <si>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</si>
  <si>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</si>
  <si>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</si>
  <si>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</si>
  <si>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</si>
  <si>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</si>
  <si>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</si>
  <si>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</si>
  <si>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</si>
  <si>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</si>
  <si>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</si>
  <si>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</si>
  <si>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</si>
  <si>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</si>
  <si>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</si>
  <si>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</si>
  <si>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</si>
  <si>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</si>
  <si>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</si>
  <si>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</si>
  <si>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</si>
  <si>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</si>
  <si>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</si>
  <si>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</si>
  <si>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</si>
  <si>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</si>
  <si>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</si>
  <si>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</si>
  <si>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</si>
  <si>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</si>
  <si>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</si>
  <si>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</si>
  <si>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</si>
  <si>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</si>
  <si>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</si>
  <si>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</si>
  <si>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</si>
  <si>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</si>
  <si>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</si>
  <si>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</si>
  <si>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</si>
  <si>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</si>
  <si>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</si>
  <si>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</si>
  <si>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</si>
  <si>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</si>
  <si>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</si>
  <si>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</si>
  <si>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</si>
  <si>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</si>
  <si>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</si>
  <si>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</si>
  <si>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</si>
  <si>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</si>
  <si>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</si>
  <si>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</si>
  <si>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</si>
  <si>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</si>
  <si>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</si>
  <si>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</si>
  <si>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</si>
  <si>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</si>
  <si>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</si>
  <si>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</si>
  <si>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</si>
  <si>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</si>
  <si>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</si>
  <si>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</si>
  <si>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</si>
  <si>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</si>
  <si>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</si>
  <si>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</si>
  <si>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</si>
  <si>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</si>
  <si>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</si>
  <si>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</si>
  <si>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</si>
  <si>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</si>
  <si>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</si>
  <si>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</si>
  <si>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</si>
  <si>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</si>
  <si>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</si>
  <si>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</si>
  <si>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</si>
  <si>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</si>
  <si>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</si>
  <si>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</si>
  <si>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</si>
  <si>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</si>
  <si>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</si>
  <si>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</si>
  <si>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</si>
  <si>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</si>
  <si>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</si>
  <si>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</si>
  <si>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</si>
  <si>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</si>
  <si>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</si>
  <si>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</si>
  <si>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</si>
  <si>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</si>
  <si>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</si>
  <si>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</si>
  <si>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</si>
  <si>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</si>
  <si>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</si>
  <si>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</si>
  <si>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</si>
  <si>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</si>
  <si>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</si>
  <si>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</si>
  <si>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</si>
  <si>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</si>
  <si>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</si>
  <si>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</si>
  <si>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</si>
  <si>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</si>
  <si>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</si>
  <si>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</si>
  <si>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</si>
  <si>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</si>
  <si>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</si>
  <si>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</si>
  <si>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</si>
  <si>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</si>
  <si>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</si>
  <si>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</si>
  <si>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</si>
  <si>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</si>
  <si>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</si>
  <si>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</si>
  <si>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</si>
  <si>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</si>
  <si>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</si>
  <si>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</si>
  <si>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</si>
  <si>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</si>
  <si>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</si>
  <si>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</si>
  <si>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</si>
  <si>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</si>
  <si>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</si>
  <si>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</si>
  <si>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</si>
  <si>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</si>
  <si>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</si>
  <si>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</si>
  <si>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</si>
  <si>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</si>
  <si>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</si>
  <si>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</si>
  <si>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</si>
  <si>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</si>
  <si>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</si>
  <si>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</si>
  <si>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</si>
  <si>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</si>
  <si>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</si>
  <si>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</si>
  <si>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</si>
  <si>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</si>
  <si>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</si>
  <si>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</si>
  <si>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</si>
  <si>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</si>
  <si>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</si>
  <si>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</si>
  <si>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</si>
  <si>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</si>
  <si>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</si>
  <si>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</si>
  <si>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</si>
  <si>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</si>
  <si>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</si>
  <si>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</si>
  <si>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</si>
  <si>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</si>
  <si>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</si>
  <si>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</si>
  <si>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</si>
  <si>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</si>
  <si>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</si>
  <si>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</si>
  <si>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</si>
  <si>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</si>
  <si>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</si>
  <si>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</si>
  <si>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</si>
  <si>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</si>
  <si>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</si>
  <si>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</si>
  <si>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</si>
  <si>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</si>
  <si>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</si>
  <si>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</si>
  <si>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</si>
  <si>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</si>
  <si>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</si>
  <si>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</si>
  <si>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</si>
  <si>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</si>
  <si>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</si>
  <si>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</si>
  <si>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</si>
  <si>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</si>
  <si>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</si>
  <si>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</si>
  <si>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</si>
  <si>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</si>
  <si>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</si>
  <si>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</si>
  <si>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</si>
  <si>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</si>
  <si>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</si>
  <si>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</si>
  <si>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</si>
  <si>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</si>
  <si>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</si>
  <si>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</si>
  <si>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</si>
  <si>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</si>
  <si>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</si>
  <si>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</si>
  <si>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</si>
  <si>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</si>
  <si>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</si>
  <si>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</si>
  <si>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</si>
  <si>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</si>
  <si>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</si>
  <si>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</si>
  <si>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</si>
  <si>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</si>
  <si>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</si>
  <si>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</si>
  <si>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</si>
  <si>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</si>
  <si>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</si>
  <si>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</si>
  <si>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</si>
  <si>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</si>
  <si>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</si>
  <si>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</si>
  <si>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</si>
  <si>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</si>
  <si>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</si>
  <si>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</si>
  <si>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</si>
  <si>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</si>
  <si>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</si>
  <si>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</si>
  <si>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</si>
  <si>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</si>
  <si>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</si>
  <si>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</si>
  <si>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</si>
  <si>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</si>
  <si>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</si>
  <si>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</si>
  <si>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</si>
  <si>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</si>
  <si>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</si>
  <si>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</si>
  <si>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</si>
  <si>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</si>
  <si>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</si>
  <si>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</si>
  <si>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</si>
  <si>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</si>
  <si>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</si>
  <si>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</si>
  <si>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</si>
  <si>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</si>
  <si>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</si>
  <si>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</si>
  <si>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</si>
  <si>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</si>
  <si>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</si>
  <si>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</si>
  <si>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</si>
  <si>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</si>
  <si>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</si>
  <si>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</si>
  <si>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</si>
  <si>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</si>
  <si>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</si>
  <si>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</si>
  <si>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</si>
  <si>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</si>
  <si>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</si>
  <si>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</si>
  <si>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</si>
  <si>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</si>
  <si>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</si>
  <si>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</si>
  <si>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</si>
  <si>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</si>
  <si>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</si>
  <si>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</si>
  <si>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</si>
  <si>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</si>
  <si>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</si>
  <si>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</si>
  <si>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</si>
  <si>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</si>
  <si>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</si>
  <si>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</si>
  <si>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</si>
  <si>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</si>
  <si>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</si>
  <si>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</si>
  <si>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</si>
  <si>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</si>
  <si>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</si>
  <si>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</si>
  <si>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</si>
  <si>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</si>
  <si>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</si>
  <si>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</si>
  <si>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</si>
  <si>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</si>
  <si>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</si>
  <si>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</si>
  <si>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</si>
  <si>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</si>
  <si>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</si>
  <si>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</si>
  <si>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</si>
  <si>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</si>
  <si>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</si>
  <si>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</si>
  <si>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</si>
  <si>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</si>
  <si>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</si>
  <si>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</si>
  <si>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</si>
  <si>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</si>
  <si>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</si>
  <si>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</si>
  <si>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</si>
  <si>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</si>
  <si>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</si>
  <si>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</si>
  <si>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</si>
  <si>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</si>
  <si>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</si>
  <si>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</si>
  <si>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</si>
  <si>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</si>
  <si>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</si>
  <si>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</si>
  <si>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</si>
  <si>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</si>
  <si>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</si>
  <si>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</si>
  <si>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</si>
  <si>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</si>
  <si>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</si>
  <si>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</si>
  <si>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</si>
  <si>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</si>
  <si>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</si>
  <si>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</si>
  <si>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</si>
  <si>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</si>
  <si>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</si>
  <si>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</si>
  <si>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</si>
  <si>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</si>
  <si>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</si>
  <si>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</si>
  <si>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</si>
  <si>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</si>
  <si>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</si>
  <si>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</si>
  <si>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</si>
  <si>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</si>
  <si>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</si>
  <si>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</si>
  <si>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</si>
  <si>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</si>
  <si>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</si>
  <si>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</si>
  <si>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</si>
  <si>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</si>
  <si>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</si>
  <si>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</si>
  <si>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</si>
  <si>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</si>
  <si>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</si>
  <si>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</si>
  <si>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</si>
  <si>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</si>
  <si>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</si>
  <si>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</si>
  <si>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</si>
  <si>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</si>
  <si>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</si>
  <si>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</si>
  <si>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</si>
  <si>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</si>
  <si>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</si>
  <si>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</si>
  <si>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</si>
  <si>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</si>
  <si>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</si>
  <si>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</si>
  <si>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</si>
  <si>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</si>
  <si>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</si>
  <si>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</si>
  <si>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</si>
  <si>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</si>
  <si>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</si>
  <si>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</si>
  <si>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</si>
  <si>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</si>
  <si>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</si>
  <si>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</si>
  <si>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</si>
  <si>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</si>
  <si>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</si>
  <si>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</si>
  <si>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</si>
  <si>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</si>
  <si>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</si>
  <si>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</si>
  <si>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</si>
  <si>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</si>
  <si>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</si>
  <si>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</si>
  <si>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</si>
  <si>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</si>
  <si>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</si>
  <si>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</si>
  <si>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</si>
  <si>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</si>
  <si>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</si>
  <si>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</si>
  <si>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</si>
  <si>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</si>
  <si>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</si>
  <si>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</si>
  <si>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</si>
  <si>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</si>
  <si>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</si>
  <si>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</si>
  <si>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</si>
  <si>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</si>
  <si>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</si>
  <si>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</si>
  <si>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</si>
  <si>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</si>
  <si>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</si>
  <si>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</si>
  <si>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</si>
  <si>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</si>
  <si>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</si>
  <si>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</si>
  <si>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</si>
  <si>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</si>
  <si>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</si>
  <si>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</si>
  <si>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</si>
  <si>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</si>
  <si>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</si>
  <si>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</si>
  <si>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</si>
  <si>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</si>
  <si>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</si>
  <si>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</si>
  <si>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</si>
  <si>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</si>
  <si>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</si>
  <si>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</si>
  <si>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</si>
  <si>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</si>
  <si>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</si>
  <si>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</si>
  <si>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</si>
  <si>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</si>
  <si>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</si>
  <si>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</si>
  <si>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</si>
  <si>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</si>
  <si>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</si>
  <si>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</si>
  <si>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</si>
  <si>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</si>
  <si>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</si>
  <si>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</si>
  <si>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</si>
  <si>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</si>
  <si>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</si>
  <si>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</si>
  <si>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</si>
  <si>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</si>
  <si>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</si>
  <si>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</si>
  <si>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</si>
  <si>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</si>
  <si>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</si>
  <si>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</si>
  <si>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</si>
  <si>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</si>
  <si>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</si>
  <si>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</si>
  <si>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</si>
  <si>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</si>
  <si>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</si>
  <si>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</si>
  <si>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</si>
  <si>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</si>
  <si>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</si>
  <si>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</si>
  <si>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</si>
  <si>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</si>
  <si>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</si>
  <si>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</si>
  <si>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</si>
  <si>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</si>
  <si>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</si>
  <si>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</si>
  <si>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</si>
  <si>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</si>
  <si>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</si>
  <si>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</si>
  <si>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</si>
  <si>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</si>
  <si>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</si>
  <si>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</si>
  <si>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</si>
  <si>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</si>
  <si>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</si>
  <si>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</si>
  <si>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</si>
  <si>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</si>
  <si>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</si>
  <si>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</si>
  <si>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</si>
  <si>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</si>
  <si>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</si>
  <si>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</si>
  <si>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</si>
  <si>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</si>
  <si>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</si>
  <si>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</si>
  <si>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</si>
  <si>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</si>
  <si>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</si>
  <si>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</si>
  <si>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</si>
  <si>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</si>
  <si>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</si>
  <si>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</si>
  <si>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</si>
  <si>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</si>
  <si>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</si>
  <si>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</si>
  <si>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</si>
  <si>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</si>
  <si>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</si>
  <si>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</si>
  <si>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</si>
  <si>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</si>
  <si>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</si>
  <si>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</si>
  <si>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</si>
  <si>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</si>
  <si>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</si>
  <si>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</si>
  <si>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</si>
  <si>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</si>
  <si>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</si>
  <si>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</si>
  <si>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</si>
  <si>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</si>
  <si>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</si>
  <si>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</si>
  <si>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</si>
  <si>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</si>
  <si>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</si>
  <si>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</si>
  <si>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</si>
  <si>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</si>
  <si>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</si>
  <si>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</si>
  <si>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</si>
  <si>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</si>
  <si>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</si>
  <si>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</si>
  <si>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</si>
  <si>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</si>
  <si>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</si>
  <si>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</si>
  <si>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</si>
  <si>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</si>
  <si>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</si>
  <si>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</si>
  <si>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</si>
  <si>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</si>
  <si>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</si>
  <si>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</si>
  <si>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</si>
  <si>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</si>
  <si>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</si>
  <si>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</si>
  <si>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</si>
  <si>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</si>
  <si>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</si>
  <si>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</si>
  <si>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</si>
  <si>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</si>
  <si>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</si>
  <si>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</si>
  <si>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</si>
  <si>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</si>
  <si>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</si>
  <si>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</si>
  <si>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</si>
  <si>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</si>
  <si>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</si>
  <si>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</si>
  <si>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</si>
  <si>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</si>
  <si>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</si>
  <si>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</si>
  <si>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</si>
  <si>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</si>
  <si>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</si>
  <si>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</si>
  <si>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</si>
  <si>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</si>
  <si>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</si>
  <si>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</si>
  <si>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</si>
  <si>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</si>
  <si>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</si>
  <si>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</si>
  <si>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</si>
  <si>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</si>
  <si>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</si>
  <si>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</si>
  <si>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</si>
  <si>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</si>
  <si>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</si>
  <si>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</si>
  <si>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</si>
  <si>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</si>
  <si>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</si>
  <si>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</si>
  <si>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</si>
  <si>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</si>
  <si>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</si>
  <si>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</si>
  <si>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</si>
  <si>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</si>
  <si>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</si>
  <si>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</si>
  <si>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</si>
  <si>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</si>
  <si>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</si>
  <si>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</si>
  <si>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</si>
  <si>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</si>
  <si>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</si>
  <si>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</si>
  <si>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</si>
  <si>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</si>
  <si>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</si>
  <si>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</si>
  <si>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</si>
  <si>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</si>
  <si>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</si>
  <si>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</si>
  <si>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</si>
  <si>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</si>
  <si>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</si>
  <si>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</si>
  <si>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</si>
  <si>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</si>
  <si>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</si>
  <si>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</si>
  <si>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</si>
  <si>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</si>
  <si>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</si>
  <si>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</si>
  <si>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</si>
  <si>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</si>
  <si>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</si>
  <si>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</si>
  <si>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</si>
  <si>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</si>
  <si>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</si>
  <si>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</si>
  <si>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</si>
  <si>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</si>
  <si>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</si>
  <si>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</si>
  <si>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</si>
  <si>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</si>
  <si>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</si>
  <si>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</si>
  <si>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</si>
  <si>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</si>
  <si>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</si>
  <si>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</si>
  <si>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</si>
  <si>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</si>
  <si>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</si>
  <si>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</si>
  <si>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</si>
  <si>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</si>
  <si>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</si>
  <si>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</si>
  <si>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</si>
  <si>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</si>
  <si>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</si>
  <si>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</si>
  <si>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</si>
  <si>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</si>
  <si>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</si>
  <si>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</si>
  <si>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</si>
  <si>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</si>
  <si>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</si>
  <si>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</si>
  <si>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</si>
  <si>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</si>
  <si>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</si>
  <si>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</si>
  <si>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</si>
  <si>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</si>
  <si>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</si>
  <si>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</si>
  <si>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</si>
  <si>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</si>
  <si>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</si>
  <si>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</si>
  <si>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</si>
  <si>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</si>
  <si>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</si>
  <si>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</si>
  <si>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</si>
  <si>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</si>
  <si>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</si>
  <si>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</si>
  <si>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</si>
  <si>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</si>
  <si>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</si>
  <si>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</si>
  <si>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</si>
  <si>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</si>
  <si>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</si>
  <si>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</si>
  <si>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</si>
  <si>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</si>
  <si>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</si>
  <si>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</si>
  <si>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</si>
  <si>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</si>
  <si>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</si>
  <si>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</si>
  <si>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</si>
  <si>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</si>
  <si>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</si>
  <si>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</si>
  <si>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</si>
  <si>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</si>
  <si>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</si>
  <si>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</si>
  <si>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</si>
  <si>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</si>
  <si>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</si>
  <si>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</si>
  <si>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</si>
  <si>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</si>
  <si>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</si>
  <si>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</si>
  <si>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</si>
  <si>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</si>
  <si>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</si>
  <si>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</si>
  <si>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</si>
  <si>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</si>
  <si>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</si>
  <si>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</si>
  <si>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</si>
  <si>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</si>
  <si>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</si>
  <si>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</si>
  <si>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</si>
  <si>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</si>
  <si>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</si>
  <si>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</si>
  <si>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</si>
  <si>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</si>
  <si>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</si>
  <si>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</si>
  <si>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</si>
  <si>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</si>
  <si>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</si>
  <si>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</si>
  <si>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</si>
  <si>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</si>
  <si>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</si>
  <si>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</si>
  <si>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</si>
  <si>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</si>
  <si>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</si>
  <si>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</si>
  <si>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</si>
  <si>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</si>
  <si>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</si>
  <si>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</si>
  <si>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</si>
  <si>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</si>
  <si>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</si>
  <si>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</si>
  <si>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</si>
  <si>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</si>
  <si>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</si>
  <si>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</si>
  <si>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</si>
  <si>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</si>
  <si>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</si>
  <si>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</si>
  <si>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</si>
  <si>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</si>
  <si>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</si>
  <si>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</si>
  <si>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</si>
  <si>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</si>
  <si>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</si>
  <si>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</si>
  <si>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</si>
  <si>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</si>
  <si>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</si>
  <si>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</si>
  <si>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</si>
  <si>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</si>
  <si>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</si>
  <si>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</si>
  <si>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</si>
  <si>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</si>
  <si>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</si>
  <si>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</si>
  <si>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</si>
  <si>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</si>
  <si>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</si>
  <si>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</si>
  <si>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</si>
  <si>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</si>
  <si>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</si>
  <si>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</si>
  <si>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</si>
  <si>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</si>
  <si>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</si>
  <si>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</si>
  <si>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</si>
  <si>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</si>
  <si>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</si>
  <si>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</si>
  <si>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</si>
  <si>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</si>
  <si>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</si>
  <si>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</si>
  <si>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</si>
  <si>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</si>
  <si>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</si>
  <si>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</si>
  <si>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</si>
  <si>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</si>
  <si>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</si>
  <si>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</si>
  <si>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</si>
  <si>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</si>
  <si>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</si>
  <si>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</si>
  <si>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</si>
  <si>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</si>
  <si>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</si>
  <si>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</si>
  <si>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</si>
  <si>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</si>
  <si>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</si>
  <si>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</si>
  <si>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</si>
  <si>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</si>
  <si>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</si>
  <si>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</si>
  <si>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</si>
  <si>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</si>
  <si>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</si>
  <si>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</si>
  <si>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</si>
  <si>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</si>
  <si>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</si>
  <si>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</si>
  <si>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</si>
  <si>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</si>
  <si>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</si>
  <si>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</si>
  <si>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</si>
  <si>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</si>
  <si>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</si>
  <si>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</si>
  <si>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</si>
  <si>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</si>
  <si>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</si>
  <si>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</si>
  <si>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</si>
  <si>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</si>
  <si>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</si>
  <si>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</si>
  <si>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</si>
  <si>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</si>
  <si>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</si>
  <si>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</si>
  <si>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</si>
  <si>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</si>
  <si>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</si>
  <si>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</si>
  <si>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</si>
  <si>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</si>
  <si>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</si>
  <si>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</si>
  <si>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</si>
  <si>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</si>
  <si>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</si>
  <si>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</si>
  <si>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</si>
  <si>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</si>
  <si>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</si>
  <si>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</si>
  <si>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</si>
  <si>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</si>
  <si>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</si>
  <si>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</si>
  <si>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</si>
  <si>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</si>
  <si>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</si>
  <si>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</si>
  <si>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</si>
  <si>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</si>
  <si>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</si>
  <si>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</si>
  <si>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</si>
  <si>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</si>
  <si>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</si>
  <si>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</si>
  <si>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</si>
  <si>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</si>
  <si>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</si>
  <si>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</si>
  <si>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</si>
  <si>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</si>
  <si>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</si>
  <si>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</si>
  <si>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</si>
  <si>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</si>
  <si>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</si>
  <si>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</si>
  <si>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</si>
  <si>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</si>
  <si>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</si>
  <si>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</si>
  <si>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</si>
  <si>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</si>
  <si>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</si>
  <si>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</si>
  <si>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</si>
  <si>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</si>
  <si>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</si>
  <si>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</si>
  <si>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</si>
  <si>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</si>
  <si>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</si>
  <si>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</si>
  <si>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</si>
  <si>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</si>
  <si>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</si>
  <si>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</si>
  <si>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</si>
  <si>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</si>
  <si>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</si>
  <si>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</si>
  <si>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</si>
  <si>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</si>
  <si>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</si>
  <si>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</si>
  <si>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</si>
  <si>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</si>
  <si>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</si>
  <si>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</si>
  <si>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</si>
  <si>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</si>
  <si>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</si>
  <si>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</si>
  <si>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</si>
  <si>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</si>
  <si>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</si>
  <si>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</si>
  <si>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</si>
  <si>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</si>
  <si>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</si>
  <si>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</si>
  <si>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</si>
  <si>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</si>
  <si>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</si>
  <si>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</si>
  <si>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</si>
  <si>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</si>
  <si>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</si>
  <si>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</si>
  <si>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</si>
  <si>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</si>
  <si>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</si>
  <si>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</si>
  <si>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</si>
  <si>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</si>
  <si>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</si>
  <si>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</si>
  <si>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</si>
  <si>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</si>
  <si>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</si>
  <si>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</si>
  <si>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</si>
  <si>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</si>
  <si>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</si>
  <si>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</si>
  <si>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</si>
  <si>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</si>
  <si>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</si>
  <si>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</si>
  <si>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</si>
  <si>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</si>
  <si>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</si>
  <si>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</si>
  <si>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</si>
  <si>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</si>
  <si>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</si>
  <si>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</si>
  <si>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</si>
  <si>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</si>
  <si>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</si>
  <si>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</si>
  <si>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</si>
  <si>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</si>
  <si>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</si>
  <si>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</si>
  <si>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</si>
  <si>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</si>
  <si>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</si>
  <si>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</si>
  <si>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</si>
  <si>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</si>
  <si>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</si>
  <si>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</si>
  <si>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</si>
  <si>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</si>
  <si>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</si>
  <si>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</si>
  <si>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</si>
  <si>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</si>
  <si>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</si>
  <si>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</si>
  <si>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</si>
  <si>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</si>
  <si>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</si>
  <si>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</si>
  <si>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</si>
  <si>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</si>
  <si>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</si>
  <si>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</si>
  <si>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</si>
  <si>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</si>
  <si>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</si>
  <si>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</si>
  <si>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</si>
  <si>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</si>
  <si>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</si>
  <si>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</si>
  <si>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</si>
  <si>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</si>
  <si>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</si>
  <si>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</si>
  <si>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</si>
  <si>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</si>
  <si>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</si>
  <si>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</si>
  <si>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</si>
  <si>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</si>
  <si>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</si>
  <si>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</si>
  <si>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</si>
  <si>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</si>
  <si>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</si>
  <si>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</si>
  <si>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</si>
  <si>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</si>
  <si>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</si>
  <si>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</si>
  <si>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</si>
  <si>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</si>
  <si>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</si>
  <si>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</si>
  <si>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</si>
  <si>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</si>
  <si>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</si>
  <si>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</si>
  <si>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</si>
  <si>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</si>
  <si>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</si>
  <si>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</si>
  <si>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</si>
  <si>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</si>
  <si>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</si>
  <si>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</si>
  <si>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</si>
  <si>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</si>
  <si>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</si>
  <si>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</si>
  <si>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</si>
  <si>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</si>
  <si>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</si>
  <si>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</si>
  <si>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</si>
  <si>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</si>
  <si>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</si>
  <si>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</si>
  <si>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</si>
  <si>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</si>
  <si>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</si>
  <si>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</si>
  <si>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</si>
  <si>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</si>
  <si>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</si>
  <si>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</si>
  <si>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</si>
  <si>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</si>
  <si>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</si>
  <si>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</si>
  <si>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</si>
  <si>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</si>
  <si>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</si>
  <si>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</si>
  <si>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</si>
  <si>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</si>
  <si>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</si>
  <si>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</si>
  <si>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</si>
  <si>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</si>
  <si>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</si>
  <si>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</si>
  <si>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</si>
  <si>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</si>
  <si>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</si>
  <si>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</si>
  <si>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</si>
  <si>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</si>
  <si>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</si>
  <si>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</si>
  <si>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</si>
  <si>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</si>
  <si>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</si>
  <si>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</si>
  <si>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</si>
  <si>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</si>
  <si>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</si>
  <si>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</si>
  <si>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</si>
  <si>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</si>
  <si>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</si>
  <si>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</si>
  <si>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</si>
  <si>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</si>
  <si>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</si>
  <si>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</si>
  <si>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</si>
  <si>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</si>
  <si>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</si>
  <si>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</si>
  <si>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</si>
  <si>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</si>
  <si>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</si>
  <si>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</si>
  <si>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</si>
  <si>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</si>
  <si>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</si>
  <si>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</si>
  <si>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</si>
  <si>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</si>
  <si>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</si>
  <si>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</si>
  <si>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</si>
  <si>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</si>
  <si>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</si>
  <si>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</si>
  <si>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</si>
  <si>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</si>
  <si>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</si>
  <si>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</si>
  <si>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</si>
  <si>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</si>
  <si>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</si>
  <si>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</si>
  <si>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</si>
  <si>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</si>
  <si>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</si>
  <si>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</si>
  <si>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</si>
  <si>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</si>
  <si>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</si>
  <si>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</si>
  <si>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</si>
  <si>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</si>
  <si>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</si>
  <si>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</si>
  <si>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</si>
  <si>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</si>
  <si>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</si>
  <si>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</si>
  <si>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</si>
  <si>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</si>
  <si>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</si>
  <si>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</si>
  <si>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</si>
  <si>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</si>
  <si>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</si>
  <si>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</si>
  <si>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</si>
  <si>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</si>
  <si>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</si>
  <si>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</si>
  <si>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</si>
  <si>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</si>
  <si>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</si>
  <si>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</si>
  <si>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</si>
  <si>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</si>
  <si>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</si>
  <si>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</si>
  <si>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</si>
  <si>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</si>
  <si>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</si>
  <si>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</si>
  <si>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</si>
  <si>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</si>
  <si>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</si>
  <si>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</si>
  <si>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</si>
  <si>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</si>
  <si>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</si>
  <si>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</si>
  <si>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</si>
  <si>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</si>
  <si>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</si>
  <si>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</si>
  <si>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</si>
  <si>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</si>
  <si>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</si>
  <si>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</si>
  <si>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</si>
  <si>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</si>
  <si>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</si>
  <si>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</si>
  <si>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</si>
  <si>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</si>
  <si>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</si>
  <si>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</si>
  <si>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</si>
  <si>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</si>
  <si>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</si>
  <si>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</si>
  <si>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</si>
  <si>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</si>
  <si>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</si>
  <si>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</si>
  <si>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</si>
  <si>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</si>
  <si>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</si>
  <si>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</si>
  <si>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</si>
  <si>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</si>
  <si>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</si>
  <si>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</si>
  <si>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</si>
  <si>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</si>
  <si>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</si>
  <si>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</si>
  <si>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</si>
  <si>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</si>
  <si>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</si>
  <si>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</si>
  <si>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</si>
  <si>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</si>
  <si>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</si>
  <si>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</si>
  <si>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</si>
  <si>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</si>
  <si>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</si>
  <si>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</si>
  <si>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</si>
  <si>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</si>
  <si>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</si>
  <si>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</si>
  <si>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</si>
  <si>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</si>
  <si>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</si>
  <si>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</si>
  <si>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</si>
  <si>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</si>
  <si>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</si>
  <si>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</si>
  <si>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</si>
  <si>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</si>
  <si>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</si>
  <si>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</si>
  <si>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</si>
  <si>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</si>
  <si>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</si>
  <si>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</si>
  <si>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</si>
  <si>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</si>
  <si>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</si>
  <si>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</si>
  <si>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</si>
  <si>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</si>
  <si>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</si>
  <si>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</si>
  <si>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</si>
  <si>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</si>
  <si>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</si>
  <si>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</si>
  <si>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</si>
  <si>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</si>
  <si>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</si>
  <si>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</si>
  <si>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</si>
  <si>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</si>
  <si>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</si>
  <si>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</si>
  <si>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</si>
  <si>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</si>
  <si>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</si>
  <si>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</si>
  <si>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</si>
  <si>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</si>
  <si>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</si>
  <si>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</si>
  <si>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</si>
  <si>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</si>
  <si>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</si>
  <si>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</si>
  <si>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</si>
  <si>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</si>
  <si>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</si>
  <si>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</si>
  <si>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</si>
  <si>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</si>
  <si>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</si>
  <si>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</si>
  <si>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</si>
  <si>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</si>
  <si>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</si>
  <si>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</si>
  <si>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</si>
  <si>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</si>
  <si>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</si>
  <si>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</si>
  <si>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</si>
  <si>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</si>
  <si>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</si>
  <si>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</si>
  <si>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</si>
  <si>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</si>
  <si>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</si>
  <si>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</si>
  <si>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</si>
  <si>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</si>
  <si>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</si>
  <si>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</si>
  <si>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</si>
  <si>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</si>
  <si>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</si>
  <si>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</si>
  <si>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</si>
  <si>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</si>
  <si>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</si>
  <si>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</si>
  <si>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</si>
  <si>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</si>
  <si>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</si>
  <si>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</si>
  <si>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</si>
  <si>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</si>
  <si>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</si>
  <si>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</si>
  <si>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</si>
  <si>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</si>
  <si>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</si>
  <si>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</si>
  <si>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</si>
  <si>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</si>
  <si>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</si>
  <si>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</si>
  <si>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</si>
  <si>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</si>
  <si>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</si>
  <si>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</si>
  <si>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</si>
  <si>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</si>
  <si>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</si>
  <si>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</si>
  <si>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</si>
  <si>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</si>
  <si>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</si>
  <si>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</si>
  <si>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</si>
  <si>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</si>
  <si>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</si>
  <si>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</si>
  <si>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</si>
  <si>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</si>
  <si>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</si>
  <si>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</si>
  <si>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</si>
  <si>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</si>
  <si>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</si>
  <si>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</si>
  <si>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</si>
  <si>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</si>
  <si>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</si>
  <si>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</si>
  <si>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</si>
  <si>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</si>
  <si>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</si>
  <si>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</si>
  <si>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</si>
  <si>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</si>
  <si>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</si>
  <si>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</si>
  <si>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</si>
  <si>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</si>
  <si>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</si>
  <si>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</si>
  <si>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</si>
  <si>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</si>
  <si>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</si>
  <si>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</si>
  <si>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</si>
  <si>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</si>
  <si>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</si>
  <si>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</si>
  <si>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</si>
  <si>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</si>
  <si>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</si>
  <si>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</si>
  <si>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</si>
  <si>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</si>
  <si>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</si>
  <si>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</si>
  <si>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</si>
  <si>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</si>
  <si>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</si>
  <si>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</si>
  <si>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</si>
  <si>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</si>
  <si>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</si>
  <si>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</si>
  <si>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</si>
  <si>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</si>
  <si>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</si>
  <si>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</si>
  <si>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</si>
  <si>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</si>
  <si>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</si>
  <si>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</si>
  <si>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</si>
  <si>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</si>
  <si>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</si>
  <si>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</si>
  <si>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</si>
  <si>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</si>
  <si>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</si>
  <si>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</si>
  <si>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</si>
  <si>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</si>
  <si>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</si>
  <si>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</si>
  <si>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</si>
  <si>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</si>
  <si>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</si>
  <si>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</si>
  <si>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</si>
  <si>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</si>
  <si>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</si>
  <si>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</si>
  <si>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</si>
  <si>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</si>
  <si>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</si>
  <si>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</si>
  <si>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</si>
  <si>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</si>
  <si>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</si>
  <si>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</si>
  <si>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</si>
  <si>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</si>
  <si>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</si>
  <si>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</si>
  <si>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</si>
  <si>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</si>
  <si>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</si>
  <si>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</si>
  <si>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</si>
  <si>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</si>
  <si>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</si>
  <si>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</si>
  <si>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</si>
  <si>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</si>
  <si>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</si>
  <si>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</si>
  <si>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</si>
  <si>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</si>
  <si>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</si>
  <si>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</si>
  <si>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</si>
  <si>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</si>
  <si>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</si>
  <si>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</si>
  <si>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</si>
  <si>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</si>
  <si>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</si>
  <si>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</si>
  <si>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</si>
  <si>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</si>
  <si>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</si>
  <si>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</si>
  <si>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</si>
  <si>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</si>
  <si>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</si>
  <si>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</si>
  <si>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</si>
  <si>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</si>
  <si>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</si>
  <si>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</si>
  <si>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</si>
  <si>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</si>
  <si>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</si>
  <si>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</si>
  <si>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</si>
  <si>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</si>
  <si>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</si>
  <si>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</si>
  <si>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</si>
  <si>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</si>
  <si>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</si>
  <si>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</si>
  <si>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</si>
  <si>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</si>
  <si>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</si>
  <si>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</si>
  <si>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</si>
  <si>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</si>
  <si>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</si>
  <si>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</si>
  <si>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</si>
  <si>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</si>
  <si>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</si>
  <si>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</si>
  <si>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</si>
  <si>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</si>
  <si>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</si>
  <si>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</si>
  <si>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</si>
  <si>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</si>
  <si>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</si>
  <si>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</si>
  <si>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</si>
  <si>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</si>
  <si>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</si>
  <si>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</si>
  <si>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</si>
  <si>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</si>
  <si>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</si>
  <si>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</si>
  <si>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</si>
  <si>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</si>
  <si>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</si>
  <si>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</si>
  <si>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</si>
  <si>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</si>
  <si>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</si>
  <si>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</si>
  <si>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</si>
  <si>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</si>
  <si>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</si>
  <si>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</si>
  <si>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</si>
  <si>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</si>
  <si>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</si>
  <si>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</si>
  <si>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</si>
  <si>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</si>
  <si>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</si>
  <si>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</si>
  <si>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</si>
  <si>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</si>
  <si>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</si>
  <si>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</si>
  <si>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</si>
  <si>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</si>
  <si>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</si>
  <si>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</si>
  <si>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</si>
  <si>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</si>
  <si>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</si>
  <si>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</si>
  <si>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</si>
  <si>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</si>
  <si>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</si>
  <si>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</si>
  <si>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</si>
  <si>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</si>
  <si>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</si>
  <si>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</si>
  <si>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</si>
  <si>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</si>
  <si>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</si>
  <si>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</si>
  <si>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</si>
  <si>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</si>
  <si>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</si>
  <si>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</si>
  <si>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</si>
  <si>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</si>
  <si>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</si>
  <si>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</si>
  <si>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</si>
  <si>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</si>
  <si>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</si>
  <si>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</si>
  <si>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</si>
  <si>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</si>
  <si>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</si>
  <si>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</si>
  <si>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</si>
  <si>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</si>
  <si>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</si>
  <si>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</si>
  <si>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</si>
  <si>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</si>
  <si>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</si>
  <si>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</si>
  <si>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</si>
  <si>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</si>
  <si>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</si>
  <si>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</si>
  <si>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</si>
  <si>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</si>
  <si>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</si>
  <si>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</si>
  <si>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</si>
  <si>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</si>
  <si>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</si>
  <si>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</si>
  <si>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</si>
  <si>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</si>
  <si>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</si>
  <si>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</si>
  <si>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</si>
  <si>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</si>
  <si>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</si>
  <si>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</si>
  <si>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</si>
  <si>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</si>
  <si>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</si>
  <si>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</si>
  <si>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</si>
  <si>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</si>
  <si>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</si>
  <si>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</si>
  <si>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</si>
  <si>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</si>
  <si>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</si>
  <si>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</si>
  <si>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</si>
  <si>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</si>
  <si>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</si>
  <si>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</si>
  <si>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</si>
  <si>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</si>
  <si>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</si>
  <si>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</si>
  <si>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</si>
  <si>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</si>
  <si>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</si>
  <si>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</si>
  <si>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</si>
  <si>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</si>
  <si>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</si>
  <si>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</si>
  <si>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</si>
  <si>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</si>
  <si>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</si>
  <si>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</si>
  <si>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</si>
  <si>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</si>
  <si>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</si>
  <si>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</si>
  <si>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</si>
  <si>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</si>
  <si>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</si>
  <si>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</si>
  <si>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</si>
  <si>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</si>
  <si>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</si>
  <si>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</si>
  <si>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</si>
  <si>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</si>
  <si>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</si>
  <si>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</si>
  <si>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</si>
  <si>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</si>
  <si>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</si>
  <si>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</si>
  <si>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</si>
  <si>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</si>
  <si>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</si>
  <si>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</si>
  <si>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</si>
  <si>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</si>
  <si>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</si>
  <si>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</si>
  <si>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</si>
  <si>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</si>
  <si>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</si>
  <si>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</si>
  <si>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</si>
  <si>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</si>
  <si>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</si>
  <si>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</si>
  <si>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</si>
  <si>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</si>
  <si>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</si>
  <si>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</si>
  <si>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</si>
  <si>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</si>
  <si>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</si>
  <si>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</si>
  <si>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</si>
  <si>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</si>
  <si>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</si>
  <si>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</si>
  <si>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</si>
  <si>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</si>
  <si>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</si>
  <si>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</si>
  <si>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</si>
  <si>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</si>
  <si>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</si>
  <si>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</si>
  <si>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</si>
  <si>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</si>
  <si>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</si>
  <si>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</si>
  <si>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</si>
  <si>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</si>
  <si>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</si>
  <si>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</si>
  <si>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</si>
  <si>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</si>
  <si>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</si>
  <si>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</si>
  <si>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</si>
  <si>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</si>
  <si>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</si>
  <si>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</si>
  <si>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</si>
  <si>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</si>
  <si>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</si>
  <si>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</si>
  <si>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</si>
  <si>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</si>
  <si>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</si>
  <si>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</si>
  <si>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</si>
  <si>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</si>
  <si>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</si>
  <si>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</si>
  <si>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</si>
  <si>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</si>
  <si>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</si>
  <si>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</si>
  <si>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</si>
  <si>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</si>
  <si>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</si>
  <si>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</si>
  <si>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</si>
  <si>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</si>
  <si>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</si>
  <si>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</si>
  <si>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</si>
  <si>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</si>
  <si>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</si>
  <si>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</si>
  <si>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</si>
  <si>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</si>
  <si>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</si>
  <si>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</si>
  <si>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</si>
  <si>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</si>
  <si>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</si>
  <si>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</si>
  <si>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</si>
  <si>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</si>
  <si>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</si>
  <si>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</si>
  <si>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</si>
  <si>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</si>
  <si>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</si>
  <si>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</si>
  <si>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</si>
  <si>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</si>
  <si>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</si>
  <si>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</si>
  <si>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</si>
  <si>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</si>
  <si>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</si>
  <si>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</si>
  <si>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</si>
  <si>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</si>
  <si>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</si>
  <si>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</si>
  <si>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</si>
  <si>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</si>
  <si>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</si>
  <si>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</si>
  <si>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</si>
  <si>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</si>
  <si>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</si>
  <si>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</si>
  <si>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</si>
  <si>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</si>
  <si>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</si>
  <si>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</si>
  <si>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</si>
  <si>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</si>
  <si>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</si>
  <si>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</si>
  <si>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</si>
  <si>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</si>
  <si>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</si>
  <si>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</si>
  <si>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</si>
  <si>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</si>
  <si>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</si>
  <si>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</si>
  <si>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</si>
  <si>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</si>
  <si>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</si>
  <si>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</si>
  <si>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</si>
  <si>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</si>
  <si>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</si>
  <si>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</si>
  <si>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</si>
  <si>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</si>
  <si>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</si>
  <si>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</si>
  <si>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</si>
  <si>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</si>
  <si>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</si>
  <si>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</si>
  <si>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</si>
  <si>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</si>
  <si>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</si>
  <si>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</si>
  <si>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</si>
  <si>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</si>
  <si>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</si>
  <si>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</si>
  <si>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</si>
  <si>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</si>
  <si>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</si>
  <si>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</si>
  <si>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</si>
  <si>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</si>
  <si>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</si>
  <si>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</si>
  <si>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</si>
  <si>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</si>
  <si>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</si>
  <si>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</si>
  <si>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</si>
  <si>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</si>
  <si>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</si>
  <si>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</si>
  <si>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</si>
  <si>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</si>
  <si>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</si>
  <si>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</si>
  <si>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</si>
  <si>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</si>
  <si>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</si>
  <si>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</si>
  <si>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</si>
  <si>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</si>
  <si>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</si>
  <si>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</si>
  <si>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</si>
  <si>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</si>
  <si>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</si>
  <si>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</si>
  <si>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</si>
  <si>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</si>
  <si>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</si>
  <si>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</si>
  <si>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</si>
  <si>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</si>
  <si>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</si>
  <si>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</si>
  <si>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</si>
  <si>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</si>
  <si>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</si>
  <si>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</si>
  <si>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</si>
  <si>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</si>
  <si>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</si>
  <si>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</si>
  <si>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</si>
  <si>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</si>
  <si>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</si>
  <si>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</si>
  <si>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</si>
  <si>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</si>
  <si>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</si>
  <si>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</si>
  <si>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</si>
  <si>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</si>
  <si>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</si>
  <si>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</si>
  <si>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</si>
  <si>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</si>
  <si>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</si>
  <si>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</si>
  <si>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</si>
  <si>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</si>
  <si>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</si>
  <si>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</si>
  <si>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</si>
  <si>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</si>
  <si>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</si>
  <si>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</si>
  <si>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</si>
  <si>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</si>
  <si>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</si>
  <si>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</si>
  <si>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</si>
  <si>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</si>
  <si>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</si>
  <si>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</si>
  <si>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</si>
  <si>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</si>
  <si>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</si>
  <si>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</si>
  <si>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</si>
  <si>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</si>
  <si>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</si>
  <si>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</si>
  <si>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</si>
  <si>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</si>
  <si>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</si>
  <si>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</si>
  <si>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</si>
  <si>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</si>
  <si>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</si>
  <si>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</si>
  <si>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</si>
  <si>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</si>
  <si>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</si>
  <si>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</si>
  <si>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</si>
  <si>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</si>
  <si>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</si>
  <si>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</si>
  <si>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</si>
  <si>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</si>
  <si>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</si>
  <si>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</si>
  <si>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</si>
  <si>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</si>
  <si>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</si>
  <si>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</si>
  <si>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</si>
  <si>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</si>
  <si>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</si>
  <si>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</si>
  <si>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</si>
  <si>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</si>
  <si>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</si>
  <si>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</si>
  <si>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</si>
  <si>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</si>
  <si>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</si>
  <si>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</si>
  <si>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</si>
  <si>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</si>
  <si>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</si>
  <si>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</si>
  <si>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</si>
  <si>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</si>
  <si>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</si>
  <si>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</si>
  <si>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</si>
  <si>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</si>
  <si>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</si>
  <si>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</si>
  <si>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</si>
  <si>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</si>
  <si>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</si>
  <si>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</si>
  <si>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</si>
  <si>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</si>
  <si>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</si>
  <si>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</si>
  <si>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</si>
  <si>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</si>
  <si>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</si>
  <si>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</si>
  <si>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</si>
  <si>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</si>
  <si>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</si>
  <si>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</si>
  <si>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</si>
  <si>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</si>
  <si>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</si>
  <si>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</si>
  <si>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</si>
  <si>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</si>
  <si>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</si>
  <si>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</si>
  <si>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</si>
  <si>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</si>
  <si>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</si>
  <si>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</si>
  <si>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</si>
  <si>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</si>
  <si>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</si>
  <si>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</si>
  <si>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</si>
  <si>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</si>
  <si>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</si>
  <si>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</si>
  <si>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</si>
  <si>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</si>
  <si>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</si>
  <si>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</si>
  <si>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</si>
  <si>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</si>
  <si>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</si>
  <si>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</si>
  <si>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</si>
  <si>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</si>
  <si>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</si>
  <si>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</si>
  <si>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</si>
  <si>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</si>
  <si>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</si>
  <si>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</si>
  <si>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</si>
  <si>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</si>
  <si>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</si>
  <si>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</si>
  <si>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</si>
  <si>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</si>
  <si>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</si>
  <si>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</si>
  <si>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</si>
  <si>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</si>
  <si>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</si>
  <si>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</si>
  <si>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</si>
  <si>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</si>
  <si>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</si>
  <si>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</si>
  <si>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</si>
  <si>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</si>
  <si>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</si>
  <si>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</si>
  <si>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</si>
  <si>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</si>
  <si>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</si>
  <si>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</si>
  <si>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</si>
  <si>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</si>
  <si>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</si>
  <si>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</si>
  <si>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</si>
  <si>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</si>
  <si>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</si>
  <si>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</si>
  <si>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</si>
  <si>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</si>
  <si>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</si>
  <si>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</si>
  <si>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</si>
  <si>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</si>
  <si>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</si>
  <si>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</si>
  <si>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</si>
  <si>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</si>
  <si>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</si>
  <si>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</si>
  <si>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</si>
  <si>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</si>
  <si>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</si>
  <si>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</si>
  <si>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</si>
  <si>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</si>
  <si>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</si>
  <si>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</si>
  <si>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</si>
  <si>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</si>
  <si>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</si>
  <si>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</si>
  <si>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</si>
  <si>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</si>
  <si>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</si>
  <si>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</si>
  <si>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</si>
  <si>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</si>
  <si>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</si>
  <si>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</si>
  <si>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</si>
  <si>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</si>
  <si>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</si>
  <si>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</si>
  <si>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</si>
  <si>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</si>
  <si>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</si>
  <si>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</si>
  <si>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</si>
  <si>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</si>
  <si>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</si>
  <si>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</si>
  <si>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</si>
  <si>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</si>
  <si>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</si>
  <si>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</si>
  <si>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</si>
  <si>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</si>
  <si>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</si>
  <si>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</si>
  <si>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</si>
  <si>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</si>
  <si>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</si>
  <si>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</si>
  <si>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</si>
  <si>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</si>
  <si>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</si>
  <si>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</si>
  <si>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</si>
  <si>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</si>
  <si>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</si>
  <si>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</si>
  <si>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</si>
  <si>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</si>
  <si>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</si>
  <si>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</si>
  <si>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</si>
  <si>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</si>
  <si>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</si>
  <si>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</si>
  <si>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</si>
  <si>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</si>
  <si>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</si>
  <si>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</si>
  <si>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</si>
  <si>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</si>
  <si>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</si>
  <si>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</si>
  <si>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</si>
  <si>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</si>
  <si>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</si>
  <si>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</si>
  <si>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</si>
  <si>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</si>
  <si>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</si>
  <si>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</si>
  <si>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</si>
  <si>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</si>
  <si>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</si>
  <si>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</si>
  <si>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</si>
  <si>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</si>
  <si>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</si>
  <si>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</si>
  <si>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</si>
  <si>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</si>
  <si>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</si>
  <si>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</si>
  <si>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</si>
  <si>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</si>
  <si>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</si>
  <si>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</si>
  <si>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</si>
  <si>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</si>
  <si>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</si>
  <si>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</si>
  <si>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</si>
  <si>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</si>
  <si>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</si>
  <si>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</si>
  <si>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</si>
  <si>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</si>
  <si>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</si>
  <si>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</si>
  <si>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</si>
  <si>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</si>
  <si>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</si>
  <si>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</si>
  <si>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</si>
  <si>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</si>
  <si>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</si>
  <si>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</si>
  <si>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</si>
  <si>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</si>
  <si>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</si>
  <si>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</si>
  <si>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</si>
  <si>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</si>
  <si>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</si>
  <si>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</si>
  <si>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</si>
  <si>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</si>
  <si>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</si>
  <si>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</si>
  <si>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</si>
  <si>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</si>
  <si>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</si>
  <si>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</si>
  <si>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</si>
  <si>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</si>
  <si>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</si>
  <si>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</si>
  <si>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</si>
  <si>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</si>
  <si>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</si>
  <si>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</si>
  <si>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</si>
  <si>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</si>
  <si>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</si>
  <si>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</si>
  <si>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</si>
  <si>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</si>
  <si>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</si>
  <si>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</si>
  <si>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</si>
  <si>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</si>
  <si>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</si>
  <si>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</si>
  <si>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</si>
  <si>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</si>
  <si>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</si>
  <si>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</si>
  <si>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</si>
  <si>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</si>
  <si>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</si>
  <si>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</si>
  <si>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</si>
  <si>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</si>
  <si>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</si>
  <si>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</si>
  <si>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</si>
  <si>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</si>
  <si>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</si>
  <si>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</si>
  <si>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</si>
  <si>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</si>
  <si>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</si>
  <si>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</si>
  <si>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</si>
  <si>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</si>
  <si>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</si>
  <si>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</si>
  <si>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</si>
  <si>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</si>
  <si>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</si>
  <si>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</si>
  <si>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</si>
  <si>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</si>
  <si>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</si>
  <si>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</si>
  <si>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</si>
  <si>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</si>
  <si>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</si>
  <si>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</si>
  <si>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</si>
  <si>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</si>
  <si>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</si>
  <si>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</si>
  <si>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</si>
  <si>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</si>
  <si>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</si>
  <si>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</si>
  <si>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</si>
  <si>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</si>
  <si>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</si>
  <si>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</si>
  <si>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</si>
  <si>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</si>
  <si>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</si>
  <si>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</si>
  <si>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</si>
  <si>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</si>
  <si>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</si>
  <si>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</si>
  <si>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</si>
  <si>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</si>
  <si>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</si>
  <si>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</si>
  <si>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</si>
  <si>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</si>
  <si>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</si>
  <si>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</si>
  <si>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</si>
  <si>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</si>
  <si>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</si>
  <si>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</si>
  <si>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</si>
  <si>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</si>
  <si>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</si>
  <si>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</si>
  <si>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</si>
  <si>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</si>
  <si>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</si>
  <si>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</si>
  <si>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</si>
  <si>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</si>
  <si>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</si>
  <si>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</si>
  <si>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</si>
  <si>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</si>
  <si>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</si>
  <si>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</si>
  <si>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</si>
  <si>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</si>
  <si>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</si>
  <si>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</si>
  <si>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</si>
  <si>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</si>
  <si>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</si>
  <si>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</si>
  <si>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</si>
  <si>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</si>
  <si>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</si>
  <si>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</si>
  <si>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</si>
  <si>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</si>
  <si>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</si>
  <si>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</si>
  <si>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</si>
  <si>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</si>
  <si>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</si>
  <si>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</si>
  <si>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</si>
  <si>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</si>
  <si>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</si>
  <si>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</si>
  <si>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</si>
  <si>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</si>
  <si>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</si>
  <si>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</si>
  <si>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</si>
  <si>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</si>
  <si>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</si>
  <si>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</si>
  <si>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</si>
  <si>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</si>
  <si>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</si>
  <si>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</si>
  <si>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</si>
  <si>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</si>
  <si>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</si>
  <si>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</si>
  <si>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</si>
  <si>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</si>
  <si>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</si>
  <si>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</si>
  <si>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</si>
  <si>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</si>
  <si>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</si>
  <si>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</si>
  <si>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</si>
  <si>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</si>
  <si>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</si>
  <si>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</si>
  <si>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</si>
  <si>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</si>
  <si>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</si>
  <si>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</si>
  <si>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</si>
  <si>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</si>
  <si>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</si>
  <si>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</si>
  <si>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</si>
  <si>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</si>
  <si>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</si>
  <si>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</si>
  <si>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</si>
  <si>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</si>
  <si>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</si>
  <si>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</si>
  <si>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</si>
  <si>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</si>
  <si>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</si>
  <si>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</si>
  <si>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</si>
  <si>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</si>
  <si>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</si>
  <si>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</si>
  <si>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</si>
  <si>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</si>
  <si>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</si>
  <si>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</si>
  <si>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</si>
  <si>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</si>
  <si>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</si>
  <si>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</si>
  <si>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</si>
  <si>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</si>
  <si>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</si>
  <si>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</si>
  <si>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</si>
  <si>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</si>
  <si>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</si>
  <si>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</si>
  <si>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</si>
  <si>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</si>
  <si>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</si>
  <si>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</si>
  <si>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</si>
  <si>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</si>
  <si>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</si>
  <si>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</si>
  <si>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</si>
  <si>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</si>
  <si>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</si>
  <si>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</si>
  <si>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</si>
  <si>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</si>
  <si>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</si>
  <si>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</si>
  <si>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</si>
  <si>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</si>
  <si>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</si>
  <si>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</si>
  <si>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</si>
  <si>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</si>
  <si>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</si>
  <si>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</si>
  <si>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</si>
  <si>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</si>
  <si>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</si>
  <si>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</si>
  <si>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</si>
  <si>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</si>
  <si>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</si>
  <si>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</si>
  <si>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</si>
  <si>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</si>
  <si>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</si>
  <si>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</si>
  <si>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</si>
  <si>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</si>
  <si>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</si>
  <si>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</si>
  <si>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</si>
  <si>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</si>
  <si>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</si>
  <si>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</si>
  <si>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</si>
  <si>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</si>
  <si>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</si>
  <si>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</si>
  <si>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</si>
  <si>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</si>
  <si>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</si>
  <si>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</si>
  <si>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</si>
  <si>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</si>
  <si>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</si>
  <si>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</si>
  <si>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</si>
  <si>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</si>
  <si>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</si>
  <si>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</si>
  <si>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</si>
  <si>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</si>
  <si>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</si>
  <si>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</si>
  <si>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</si>
  <si>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</si>
  <si>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</si>
  <si>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</si>
  <si>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</si>
  <si>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</si>
  <si>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</si>
  <si>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</si>
  <si>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</si>
  <si>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</si>
  <si>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</si>
  <si>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</si>
  <si>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</si>
  <si>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</si>
  <si>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</si>
  <si>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</si>
  <si>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</si>
  <si>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</si>
  <si>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</si>
  <si>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</si>
  <si>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</si>
  <si>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</si>
  <si>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</si>
  <si>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</si>
  <si>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</si>
  <si>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</si>
  <si>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</si>
  <si>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</si>
  <si>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</si>
  <si>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</si>
  <si>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</si>
  <si>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</si>
  <si>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</si>
  <si>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</si>
  <si>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</si>
  <si>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</si>
  <si>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</si>
  <si>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</si>
  <si>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</si>
  <si>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</si>
  <si>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</si>
  <si>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</si>
  <si>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</si>
  <si>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</si>
  <si>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</si>
  <si>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</si>
  <si>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</si>
  <si>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</si>
  <si>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</si>
  <si>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</si>
  <si>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</si>
  <si>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</si>
  <si>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</si>
  <si>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</si>
  <si>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</si>
  <si>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</si>
  <si>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</si>
  <si>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</si>
  <si>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</si>
  <si>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</si>
  <si>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</si>
  <si>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</si>
  <si>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</si>
  <si>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</si>
  <si>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</si>
  <si>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</si>
  <si>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</si>
  <si>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</si>
  <si>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</si>
  <si>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</si>
  <si>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</si>
  <si>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</si>
  <si>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</si>
  <si>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</si>
  <si>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</si>
  <si>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</si>
  <si>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</si>
  <si>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</si>
  <si>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</si>
  <si>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</si>
  <si>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</si>
  <si>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</si>
  <si>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</si>
  <si>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</si>
  <si>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</si>
  <si>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</si>
  <si>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</si>
  <si>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</si>
  <si>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</si>
  <si>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</si>
  <si>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</si>
  <si>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</si>
  <si>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</si>
  <si>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</si>
  <si>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</si>
  <si>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</si>
  <si>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</si>
  <si>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</si>
  <si>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</si>
  <si>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</si>
  <si>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</si>
  <si>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</si>
  <si>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</si>
  <si>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</si>
  <si>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</si>
  <si>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</si>
  <si>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</si>
  <si>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</si>
  <si>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</si>
  <si>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</si>
  <si>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</si>
  <si>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</si>
  <si>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</si>
  <si>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</si>
  <si>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</si>
  <si>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</si>
  <si>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</si>
  <si>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</si>
  <si>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</si>
  <si>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</si>
  <si>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</si>
  <si>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</si>
  <si>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</si>
  <si>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</si>
  <si>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</si>
  <si>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</si>
  <si>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</si>
  <si>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</si>
  <si>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</si>
  <si>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</si>
  <si>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</si>
  <si>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</si>
  <si>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</si>
  <si>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</si>
  <si>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</si>
  <si>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</si>
  <si>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</si>
  <si>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</si>
  <si>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</si>
  <si>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</si>
  <si>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</si>
  <si>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</si>
  <si>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</si>
  <si>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</si>
  <si>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</si>
  <si>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</si>
  <si>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</si>
  <si>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</si>
  <si>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</si>
  <si>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</si>
  <si>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</si>
  <si>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</si>
  <si>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</si>
  <si>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</si>
  <si>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</si>
  <si>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</si>
  <si>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</si>
  <si>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</si>
  <si>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</si>
  <si>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</si>
  <si>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</si>
  <si>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</si>
  <si>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</si>
  <si>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</si>
  <si>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</si>
  <si>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</si>
  <si>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</si>
  <si>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</si>
  <si>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</si>
  <si>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</si>
  <si>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</si>
  <si>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</si>
  <si>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</si>
  <si>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</si>
  <si>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</si>
  <si>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</si>
  <si>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</si>
  <si>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</si>
  <si>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</si>
  <si>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</si>
  <si>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</si>
  <si>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</si>
  <si>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</si>
  <si>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</si>
  <si>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</si>
  <si>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</si>
  <si>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</si>
  <si>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</si>
  <si>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</si>
  <si>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</si>
  <si>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</si>
  <si>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</si>
  <si>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</si>
  <si>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</si>
  <si>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</si>
  <si>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</si>
  <si>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</si>
  <si>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</si>
  <si>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</si>
  <si>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</si>
  <si>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</si>
  <si>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</si>
  <si>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</si>
  <si>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</si>
  <si>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</si>
  <si>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</si>
  <si>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</si>
  <si>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</si>
  <si>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</si>
  <si>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</si>
  <si>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</si>
  <si>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</si>
  <si>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</si>
  <si>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</si>
  <si>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</si>
  <si>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</si>
  <si>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</si>
  <si>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</si>
  <si>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</si>
  <si>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</si>
  <si>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</si>
  <si>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</si>
  <si>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</si>
  <si>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</si>
  <si>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</si>
  <si>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</si>
  <si>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</si>
  <si>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</si>
  <si>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</si>
  <si>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</si>
  <si>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</si>
  <si>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</si>
  <si>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</si>
  <si>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</si>
  <si>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</si>
  <si>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</si>
  <si>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</si>
  <si>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</si>
  <si>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</si>
  <si>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</si>
  <si>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</si>
  <si>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</si>
  <si>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</si>
  <si>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</si>
  <si>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</si>
  <si>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</si>
  <si>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</si>
  <si>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</si>
  <si>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</si>
  <si>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</si>
  <si>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</si>
  <si>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</si>
  <si>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</si>
  <si>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</si>
  <si>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</si>
  <si>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</si>
  <si>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</si>
  <si>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</si>
  <si>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</si>
  <si>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</si>
  <si>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</si>
  <si>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</si>
  <si>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</si>
  <si>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</si>
  <si>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</si>
  <si>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</si>
  <si>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</si>
  <si>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</si>
  <si>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</si>
  <si>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</si>
  <si>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</si>
  <si>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</si>
  <si>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</si>
  <si>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</si>
  <si>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</si>
  <si>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</si>
  <si>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</si>
  <si>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</si>
  <si>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</si>
  <si>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</si>
  <si>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</si>
  <si>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</si>
  <si>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</si>
  <si>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</si>
  <si>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</si>
  <si>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</si>
  <si>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</si>
  <si>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</si>
  <si>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</si>
  <si>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</si>
  <si>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</si>
  <si>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</si>
  <si>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</si>
  <si>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</si>
  <si>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</si>
  <si>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</si>
  <si>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</si>
  <si>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</si>
  <si>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</si>
  <si>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</si>
  <si>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</si>
  <si>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</si>
  <si>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</si>
  <si>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</si>
  <si>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</si>
  <si>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</si>
  <si>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</si>
  <si>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</si>
  <si>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</si>
  <si>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</si>
  <si>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</si>
  <si>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</si>
  <si>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</si>
  <si>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</si>
  <si>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</si>
  <si>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</si>
  <si>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</si>
  <si>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</si>
  <si>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</si>
  <si>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</si>
  <si>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</si>
  <si>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</si>
  <si>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</si>
  <si>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</si>
  <si>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</si>
  <si>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</si>
  <si>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</si>
  <si>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</si>
  <si>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</si>
  <si>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</si>
  <si>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</si>
  <si>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</si>
  <si>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</si>
  <si>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</si>
  <si>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</si>
  <si>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</si>
  <si>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</si>
  <si>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</si>
  <si>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</si>
  <si>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</si>
  <si>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</si>
  <si>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</si>
  <si>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</si>
  <si>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</si>
  <si>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</si>
  <si>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</si>
  <si>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</si>
  <si>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</si>
  <si>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</si>
  <si>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</si>
  <si>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</si>
  <si>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</si>
  <si>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</si>
  <si>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</si>
  <si>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</si>
  <si>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</si>
  <si>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</si>
  <si>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</si>
  <si>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</si>
  <si>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</si>
  <si>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</si>
  <si>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</si>
  <si>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</si>
  <si>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</si>
  <si>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</si>
  <si>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</si>
  <si>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</si>
  <si>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</si>
  <si>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</si>
  <si>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</si>
  <si>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</si>
  <si>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</si>
  <si>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</si>
  <si>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</si>
  <si>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</si>
  <si>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</si>
  <si>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</si>
  <si>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</si>
  <si>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</si>
  <si>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</si>
  <si>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</si>
  <si>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</si>
  <si>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</si>
  <si>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</si>
  <si>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</si>
  <si>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</si>
  <si>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</si>
  <si>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</si>
  <si>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</si>
  <si>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</si>
  <si>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</si>
  <si>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</si>
  <si>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</si>
  <si>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</si>
  <si>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</si>
  <si>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</si>
  <si>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</si>
  <si>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</si>
  <si>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</si>
  <si>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</si>
  <si>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</si>
  <si>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</si>
  <si>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</si>
  <si>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</si>
  <si>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</si>
  <si>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</si>
  <si>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</si>
  <si>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</si>
  <si>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</si>
  <si>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</si>
  <si>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</si>
  <si>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</si>
  <si>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</si>
  <si>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</si>
  <si>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</si>
  <si>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</si>
  <si>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</si>
  <si>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</si>
  <si>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</si>
  <si>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</si>
  <si>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</si>
  <si>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</si>
  <si>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</si>
  <si>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</si>
  <si>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</si>
  <si>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</si>
  <si>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</si>
  <si>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</si>
  <si>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</si>
  <si>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</si>
  <si>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</si>
  <si>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</si>
  <si>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</si>
  <si>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</si>
  <si>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</si>
  <si>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</si>
  <si>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</si>
  <si>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</si>
  <si>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</si>
  <si>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</si>
  <si>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</si>
  <si>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</si>
  <si>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</si>
  <si>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</si>
  <si>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</si>
  <si>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</si>
  <si>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</si>
  <si>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</si>
  <si>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</si>
  <si>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</si>
  <si>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</si>
  <si>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</si>
  <si>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</si>
  <si>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</si>
  <si>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</si>
  <si>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</si>
  <si>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</si>
  <si>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</si>
  <si>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</si>
  <si>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</si>
  <si>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</si>
  <si>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</si>
  <si>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</si>
  <si>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</si>
  <si>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</si>
  <si>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</si>
  <si>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</si>
  <si>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</si>
  <si>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</si>
  <si>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</si>
  <si>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</si>
  <si>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</si>
  <si>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</si>
  <si>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</si>
  <si>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</si>
  <si>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</si>
  <si>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</si>
  <si>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</si>
  <si>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</si>
  <si>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</si>
  <si>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</si>
  <si>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</si>
  <si>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</si>
  <si>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</si>
  <si>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</si>
  <si>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</si>
  <si>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</si>
  <si>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</si>
  <si>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</si>
  <si>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</si>
  <si>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</si>
  <si>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</si>
  <si>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</si>
  <si>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</si>
  <si>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</si>
  <si>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</si>
  <si>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</si>
  <si>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</si>
  <si>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</si>
  <si>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</si>
  <si>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</si>
  <si>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</si>
  <si>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</si>
  <si>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</si>
  <si>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</si>
  <si>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</si>
  <si>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</si>
  <si>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</si>
  <si>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</si>
  <si>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</si>
  <si>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</si>
  <si>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</si>
  <si>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</si>
  <si>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</si>
  <si>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</si>
  <si>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</si>
  <si>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</si>
  <si>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</si>
  <si>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</si>
  <si>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</si>
  <si>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</si>
  <si>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</si>
  <si>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</si>
  <si>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</si>
  <si>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</si>
  <si>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</si>
  <si>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</si>
  <si>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</si>
  <si>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</si>
  <si>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</si>
  <si>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</si>
  <si>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</si>
  <si>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</si>
  <si>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</si>
  <si>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</si>
  <si>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</si>
  <si>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</si>
  <si>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</si>
  <si>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</si>
  <si>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</si>
  <si>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</si>
  <si>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</si>
  <si>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</si>
  <si>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</si>
  <si>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</si>
  <si>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</si>
  <si>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</si>
  <si>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</si>
  <si>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</si>
  <si>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</si>
  <si>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</si>
  <si>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</si>
  <si>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</si>
  <si>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</si>
  <si>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</si>
  <si>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</si>
  <si>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</si>
  <si>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</si>
  <si>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</si>
  <si>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</si>
  <si>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</si>
  <si>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</si>
  <si>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</si>
  <si>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</si>
  <si>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</si>
  <si>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</si>
  <si>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</si>
  <si>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</si>
  <si>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</si>
  <si>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</si>
  <si>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</si>
  <si>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</si>
  <si>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</si>
  <si>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</si>
  <si>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</si>
  <si>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</si>
  <si>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</si>
  <si>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</si>
  <si>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</si>
  <si>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</si>
  <si>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</si>
  <si>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</si>
  <si>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</si>
  <si>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</si>
  <si>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</si>
  <si>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</si>
  <si>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</si>
  <si>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</si>
  <si>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</si>
  <si>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</si>
  <si>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</si>
  <si>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</si>
  <si>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</si>
  <si>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</si>
  <si>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</si>
  <si>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</si>
  <si>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</si>
  <si>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</si>
  <si>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</si>
  <si>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</si>
  <si>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</si>
  <si>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</si>
  <si>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</si>
  <si>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</si>
  <si>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</si>
  <si>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</si>
  <si>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</si>
  <si>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</si>
  <si>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</si>
  <si>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</si>
  <si>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</si>
  <si>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</si>
  <si>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</si>
  <si>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</si>
  <si>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</si>
  <si>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</si>
  <si>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</si>
  <si>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</si>
  <si>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</si>
  <si>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</si>
  <si>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</si>
  <si>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</si>
  <si>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</si>
  <si>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</si>
  <si>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</si>
  <si>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</si>
  <si>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</si>
  <si>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</si>
  <si>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</si>
  <si>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</si>
  <si>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</si>
  <si>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</si>
  <si>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</si>
  <si>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</si>
  <si>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</si>
  <si>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</si>
  <si>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</si>
  <si>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</si>
  <si>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</si>
  <si>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</si>
  <si>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</si>
  <si>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</si>
  <si>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</si>
  <si>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</si>
  <si>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</si>
  <si>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</si>
  <si>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</si>
  <si>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</si>
  <si>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</si>
  <si>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</si>
  <si>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</si>
  <si>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</si>
  <si>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</si>
  <si>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</si>
  <si>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</si>
  <si>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</si>
  <si>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</si>
  <si>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</si>
  <si>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</si>
  <si>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</si>
  <si>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</si>
  <si>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</si>
  <si>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</si>
  <si>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</si>
  <si>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</si>
  <si>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</si>
  <si>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</si>
  <si>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</si>
  <si>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</si>
  <si>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</si>
  <si>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</si>
  <si>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</si>
  <si>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</si>
  <si>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</si>
  <si>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</si>
  <si>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</si>
  <si>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</si>
  <si>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</si>
  <si>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</si>
  <si>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</si>
  <si>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</si>
  <si>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</si>
  <si>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</si>
  <si>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</si>
  <si>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</si>
  <si>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</si>
  <si>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</si>
  <si>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</si>
  <si>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</si>
  <si>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</si>
  <si>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</si>
  <si>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</si>
  <si>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</si>
  <si>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</si>
  <si>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</si>
  <si>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</si>
  <si>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</si>
  <si>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</si>
  <si>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</si>
  <si>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</si>
  <si>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</si>
  <si>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</si>
  <si>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</si>
  <si>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</si>
  <si>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</si>
  <si>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</si>
  <si>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</si>
  <si>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</si>
  <si>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</si>
  <si>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</si>
  <si>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</si>
  <si>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</si>
  <si>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</si>
  <si>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</si>
  <si>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</si>
  <si>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</si>
  <si>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</si>
  <si>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</si>
  <si>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</si>
  <si>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</si>
  <si>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</si>
  <si>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</si>
  <si>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</si>
  <si>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</si>
  <si>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</si>
  <si>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</si>
  <si>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</si>
  <si>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</si>
  <si>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</si>
  <si>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</si>
  <si>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</si>
  <si>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</si>
  <si>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</si>
  <si>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</si>
  <si>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</si>
  <si>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</si>
  <si>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</si>
  <si>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</si>
  <si>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</si>
  <si>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</si>
  <si>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</si>
  <si>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</si>
  <si>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</si>
  <si>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</si>
  <si>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</si>
  <si>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</si>
  <si>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</si>
  <si>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</si>
  <si>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</si>
  <si>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</si>
  <si>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</si>
  <si>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</si>
  <si>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</si>
  <si>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</si>
  <si>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</si>
  <si>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</si>
  <si>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</si>
  <si>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</si>
  <si>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</si>
  <si>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</si>
  <si>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</si>
  <si>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</si>
  <si>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</si>
  <si>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</si>
  <si>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</si>
  <si>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</si>
  <si>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</si>
  <si>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</si>
  <si>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</si>
  <si>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</si>
  <si>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</si>
  <si>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</si>
  <si>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</si>
  <si>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</si>
  <si>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</si>
  <si>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</si>
  <si>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</si>
  <si>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</si>
  <si>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</si>
  <si>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</si>
  <si>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</si>
  <si>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</si>
  <si>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</si>
  <si>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</si>
  <si>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</si>
  <si>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</si>
  <si>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</si>
  <si>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</si>
  <si>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</si>
  <si>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</si>
  <si>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</si>
  <si>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</si>
  <si>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</si>
  <si>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</si>
  <si>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</si>
  <si>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</si>
  <si>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</si>
  <si>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</si>
  <si>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</si>
  <si>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</si>
  <si>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</si>
  <si>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</si>
  <si>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</si>
  <si>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</si>
  <si>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</si>
  <si>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</si>
  <si>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</si>
  <si>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</si>
  <si>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</si>
  <si>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</si>
  <si>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</si>
  <si>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</si>
  <si>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</si>
  <si>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</si>
  <si>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</si>
  <si>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</si>
  <si>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</si>
  <si>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</si>
  <si>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</si>
  <si>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</si>
  <si>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</si>
  <si>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</si>
  <si>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</si>
  <si>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</si>
  <si>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</si>
  <si>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</si>
  <si>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</si>
  <si>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</si>
  <si>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</si>
  <si>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</si>
  <si>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</si>
  <si>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</si>
  <si>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</si>
  <si>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</si>
  <si>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</si>
  <si>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</si>
  <si>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</si>
  <si>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</si>
  <si>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</si>
  <si>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</si>
  <si>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</si>
  <si>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</si>
  <si>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</si>
  <si>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</si>
  <si>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</si>
  <si>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</si>
  <si>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</si>
  <si>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</si>
  <si>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</si>
  <si>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</si>
  <si>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</si>
  <si>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</si>
  <si>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</si>
  <si>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</si>
  <si>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</si>
  <si>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</si>
  <si>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</si>
  <si>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</si>
  <si>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</si>
  <si>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</si>
  <si>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</si>
  <si>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</si>
  <si>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</si>
  <si>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</si>
  <si>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</si>
  <si>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</si>
  <si>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</si>
  <si>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</si>
  <si>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</si>
  <si>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</si>
  <si>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</si>
  <si>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</si>
  <si>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</si>
  <si>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</si>
  <si>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</si>
  <si>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</si>
  <si>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</si>
  <si>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</si>
  <si>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</si>
  <si>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</si>
  <si>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</si>
  <si>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</si>
  <si>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</si>
  <si>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</si>
  <si>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</si>
  <si>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</si>
  <si>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</si>
  <si>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</si>
  <si>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</si>
  <si>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</si>
  <si>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</si>
  <si>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</si>
  <si>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</si>
  <si>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</si>
  <si>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</si>
  <si>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</si>
  <si>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</si>
  <si>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</si>
  <si>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</si>
  <si>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</si>
  <si>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</si>
  <si>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</si>
  <si>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</si>
  <si>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</si>
  <si>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</si>
  <si>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</si>
  <si>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</si>
  <si>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</si>
  <si>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</si>
  <si>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</si>
  <si>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</si>
  <si>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</si>
  <si>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</si>
  <si>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</si>
  <si>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</si>
  <si>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</si>
  <si>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</si>
  <si>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</si>
  <si>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</si>
  <si>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</si>
  <si>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</si>
  <si>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</si>
  <si>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</si>
  <si>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</si>
  <si>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</si>
  <si>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</si>
  <si>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</si>
  <si>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</si>
  <si>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</si>
  <si>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</si>
  <si>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</si>
  <si>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</si>
  <si>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</si>
  <si>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</si>
  <si>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</si>
  <si>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</si>
  <si>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</si>
  <si>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</si>
  <si>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</si>
  <si>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</si>
  <si>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</si>
  <si>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</si>
  <si>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</si>
  <si>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</si>
  <si>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</si>
  <si>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</si>
  <si>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</si>
  <si>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</si>
  <si>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</si>
  <si>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</si>
  <si>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</si>
  <si>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</si>
  <si>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</si>
  <si>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</si>
  <si>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</si>
  <si>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</si>
  <si>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</si>
  <si>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</si>
  <si>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</si>
  <si>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</si>
  <si>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</si>
  <si>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</si>
  <si>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</si>
  <si>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</si>
  <si>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</si>
  <si>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</si>
  <si>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</si>
  <si>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</si>
  <si>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</si>
  <si>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</si>
  <si>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</si>
  <si>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</si>
  <si>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</si>
  <si>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</si>
  <si>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</si>
  <si>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</si>
  <si>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</si>
  <si>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</si>
  <si>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</si>
  <si>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</si>
  <si>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</si>
  <si>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</si>
  <si>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</si>
  <si>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</si>
  <si>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</si>
  <si>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</si>
  <si>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</si>
  <si>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</si>
  <si>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</si>
  <si>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</si>
  <si>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</si>
  <si>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</si>
  <si>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</si>
  <si>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</si>
  <si>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</si>
  <si>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</si>
  <si>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</si>
  <si>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</si>
  <si>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</si>
  <si>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</si>
  <si>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</si>
  <si>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</si>
  <si>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</si>
  <si>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</si>
  <si>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</si>
  <si>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</si>
  <si>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</si>
  <si>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</si>
  <si>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</si>
  <si>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</si>
  <si>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</si>
  <si>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</si>
  <si>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</si>
  <si>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</si>
  <si>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</si>
  <si>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</si>
  <si>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</si>
  <si>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</si>
  <si>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</si>
  <si>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</si>
  <si>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</si>
  <si>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</si>
  <si>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</si>
  <si>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</si>
  <si>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</si>
  <si>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</si>
  <si>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</si>
  <si>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</si>
  <si>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</si>
  <si>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</si>
  <si>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</si>
  <si>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</si>
  <si>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</si>
  <si>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</si>
  <si>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</si>
  <si>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</si>
  <si>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</si>
  <si>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</si>
  <si>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</si>
  <si>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</si>
  <si>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</si>
  <si>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</si>
  <si>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</si>
  <si>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</si>
  <si>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</si>
  <si>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</si>
  <si>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</si>
  <si>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</si>
  <si>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</si>
  <si>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</si>
  <si>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</si>
  <si>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</si>
  <si>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</si>
  <si>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</si>
  <si>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</si>
  <si>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</si>
  <si>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</si>
  <si>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</si>
  <si>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</si>
  <si>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</si>
  <si>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</si>
  <si>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</si>
  <si>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</si>
  <si>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</si>
  <si>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</si>
  <si>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</si>
  <si>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</si>
  <si>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</si>
  <si>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</si>
  <si>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</si>
  <si>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</si>
  <si>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</si>
  <si>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</si>
  <si>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</si>
  <si>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</si>
  <si>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</si>
  <si>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</si>
  <si>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</si>
  <si>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</si>
  <si>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</si>
  <si>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</si>
  <si>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</si>
  <si>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</si>
  <si>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</si>
  <si>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</si>
  <si>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</si>
  <si>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</si>
  <si>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</si>
  <si>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</si>
  <si>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</si>
  <si>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</si>
  <si>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</si>
  <si>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</si>
  <si>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</si>
  <si>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</si>
  <si>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</si>
  <si>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</si>
  <si>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</si>
  <si>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</si>
  <si>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</si>
  <si>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</si>
  <si>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</si>
  <si>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</si>
  <si>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</si>
  <si>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</si>
  <si>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</si>
  <si>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</si>
  <si>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</si>
  <si>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</si>
  <si>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</si>
  <si>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</si>
  <si>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</si>
  <si>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</si>
  <si>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</si>
  <si>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</si>
  <si>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</si>
  <si>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</si>
  <si>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</si>
  <si>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</si>
  <si>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</si>
  <si>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</si>
  <si>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</si>
  <si>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</si>
  <si>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</si>
  <si>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</si>
  <si>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</si>
  <si>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</si>
  <si>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</si>
  <si>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</si>
  <si>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</si>
  <si>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</si>
  <si>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</si>
  <si>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</si>
  <si>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</si>
  <si>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</si>
  <si>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</si>
  <si>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</si>
  <si>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</si>
  <si>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</si>
  <si>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</si>
  <si>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</si>
  <si>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</si>
  <si>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</si>
  <si>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</si>
  <si>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</si>
  <si>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</si>
  <si>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</si>
  <si>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</si>
  <si>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</si>
  <si>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</si>
  <si>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</si>
  <si>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</si>
  <si>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</si>
  <si>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</si>
  <si>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</si>
  <si>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</si>
  <si>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</si>
  <si>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</si>
  <si>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</si>
  <si>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</si>
  <si>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</si>
  <si>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</si>
  <si>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</si>
  <si>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</si>
  <si>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</si>
  <si>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</si>
  <si>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</si>
  <si>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</si>
  <si>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</si>
  <si>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</si>
  <si>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</si>
  <si>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</si>
  <si>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</si>
  <si>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</si>
  <si>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</si>
  <si>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</si>
  <si>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</si>
  <si>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</si>
  <si>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</si>
  <si>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</si>
  <si>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</si>
  <si>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</si>
  <si>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</si>
  <si>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</si>
  <si>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</si>
  <si>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</si>
  <si>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</si>
  <si>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</si>
  <si>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</si>
  <si>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</si>
  <si>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</si>
  <si>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</si>
  <si>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</si>
  <si>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</si>
  <si>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</si>
  <si>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</si>
  <si>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</si>
  <si>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</si>
  <si>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</si>
  <si>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</si>
  <si>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</si>
  <si>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</si>
  <si>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</si>
  <si>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</si>
  <si>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</si>
  <si>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</si>
  <si>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</si>
  <si>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</si>
  <si>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</si>
  <si>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</si>
  <si>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</si>
  <si>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</si>
  <si>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</si>
  <si>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</si>
  <si>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</si>
  <si>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</si>
  <si>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</si>
  <si>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</si>
  <si>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</si>
  <si>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</si>
  <si>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</si>
  <si>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</si>
  <si>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</si>
  <si>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</si>
  <si>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</si>
  <si>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</si>
  <si>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</si>
  <si>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</si>
  <si>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</si>
  <si>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</si>
  <si>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</si>
  <si>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</si>
  <si>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</si>
  <si>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</si>
  <si>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</si>
  <si>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</si>
  <si>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</si>
  <si>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</si>
  <si>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</si>
  <si>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</si>
  <si>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</si>
  <si>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</si>
  <si>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</si>
  <si>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</si>
  <si>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</si>
  <si>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</si>
  <si>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</si>
  <si>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</si>
  <si>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</si>
  <si>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</si>
  <si>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</si>
  <si>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</si>
  <si>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</si>
  <si>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</si>
  <si>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</si>
  <si>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</si>
  <si>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</si>
  <si>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</si>
  <si>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</si>
  <si>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</si>
  <si>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</si>
  <si>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</si>
  <si>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</si>
  <si>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</si>
  <si>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</si>
  <si>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</si>
  <si>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</si>
  <si>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</si>
  <si>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</si>
  <si>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</si>
  <si>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</si>
  <si>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</si>
  <si>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</si>
  <si>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</si>
  <si>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</si>
  <si>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</si>
  <si>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</si>
  <si>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</si>
  <si>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</si>
  <si>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</si>
  <si>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</si>
  <si>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</si>
  <si>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</si>
  <si>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</si>
  <si>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</si>
  <si>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</si>
  <si>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</si>
  <si>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</si>
  <si>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</si>
  <si>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</si>
  <si>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</si>
  <si>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</si>
  <si>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</si>
  <si>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</si>
  <si>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</si>
  <si>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</si>
  <si>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</si>
  <si>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</si>
  <si>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</si>
  <si>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</si>
  <si>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</si>
  <si>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</si>
  <si>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</si>
  <si>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</si>
  <si>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</si>
  <si>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</si>
  <si>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</si>
  <si>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</si>
  <si>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</si>
  <si>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</si>
  <si>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</si>
  <si>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</si>
  <si>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</si>
  <si>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</si>
  <si>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</si>
  <si>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</si>
  <si>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</si>
  <si>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</si>
  <si>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</si>
  <si>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</si>
  <si>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</si>
  <si>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</si>
  <si>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</si>
  <si>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</si>
  <si>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</si>
  <si>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</si>
  <si>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</si>
  <si>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</si>
  <si>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</si>
  <si>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</si>
  <si>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</si>
  <si>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</si>
  <si>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</si>
  <si>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</si>
  <si>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</si>
  <si>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</si>
  <si>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</si>
  <si>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</si>
  <si>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</si>
  <si>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</si>
  <si>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</si>
  <si>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</si>
  <si>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</si>
  <si>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</si>
  <si>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</si>
  <si>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</si>
  <si>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</si>
  <si>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</si>
  <si>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</si>
  <si>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</si>
  <si>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</si>
  <si>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</si>
  <si>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</si>
  <si>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</si>
  <si>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</si>
  <si>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</si>
  <si>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</si>
  <si>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</si>
  <si>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</si>
  <si>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</si>
  <si>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</si>
  <si>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</si>
  <si>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</si>
  <si>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</si>
  <si>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</si>
  <si>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</si>
  <si>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</si>
  <si>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</si>
  <si>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</si>
  <si>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</si>
  <si>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</si>
  <si>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</si>
  <si>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</si>
  <si>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</si>
  <si>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</si>
  <si>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</si>
  <si>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</si>
  <si>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</si>
  <si>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</si>
  <si>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</si>
  <si>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</si>
  <si>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</si>
  <si>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</si>
  <si>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</si>
  <si>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</si>
  <si>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</si>
  <si>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</si>
  <si>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</si>
  <si>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</si>
  <si>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</si>
  <si>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</si>
  <si>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</si>
  <si>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</si>
  <si>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</si>
  <si>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</si>
  <si>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</si>
  <si>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</si>
  <si>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</si>
  <si>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</si>
  <si>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</si>
  <si>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</si>
  <si>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</si>
  <si>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</si>
  <si>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</si>
  <si>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</si>
  <si>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</si>
  <si>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</si>
  <si>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</si>
  <si>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</si>
  <si>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</si>
  <si>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</si>
  <si>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</si>
  <si>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</si>
  <si>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</si>
  <si>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</si>
  <si>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</si>
  <si>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</si>
  <si>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</si>
  <si>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</si>
  <si>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</si>
  <si>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</si>
  <si>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</si>
  <si>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</si>
  <si>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</si>
  <si>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</si>
  <si>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</si>
  <si>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</si>
  <si>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</si>
  <si>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</si>
  <si>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</si>
  <si>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</si>
  <si>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</si>
  <si>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</si>
  <si>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</si>
  <si>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</si>
  <si>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</si>
  <si>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</si>
  <si>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</si>
  <si>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</si>
  <si>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</si>
  <si>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</si>
  <si>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</si>
  <si>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</si>
  <si>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</si>
  <si>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</si>
  <si>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</si>
  <si>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</si>
  <si>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</si>
  <si>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</si>
  <si>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</si>
  <si>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</si>
  <si>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</si>
  <si>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</si>
  <si>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</si>
  <si>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</si>
  <si>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</si>
  <si>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</si>
  <si>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</si>
  <si>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</si>
  <si>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</si>
  <si>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</si>
  <si>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</si>
  <si>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</si>
  <si>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</si>
  <si>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</si>
  <si>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</si>
  <si>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</si>
  <si>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</si>
  <si>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</si>
  <si>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</si>
  <si>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</si>
  <si>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</si>
  <si>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</si>
  <si>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</si>
  <si>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</si>
  <si>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</si>
  <si>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</si>
  <si>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</si>
  <si>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</si>
  <si>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</si>
  <si>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</si>
  <si>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</si>
  <si>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</si>
  <si>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</si>
  <si>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</si>
  <si>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</si>
  <si>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</si>
  <si>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</si>
  <si>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</si>
  <si>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</si>
  <si>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</si>
  <si>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</si>
  <si>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</si>
  <si>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</si>
  <si>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</si>
  <si>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</si>
  <si>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</si>
  <si>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</si>
  <si>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</si>
  <si>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</si>
  <si>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</si>
  <si>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</si>
  <si>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</si>
  <si>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</si>
  <si>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</si>
  <si>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</si>
  <si>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</si>
  <si>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</si>
  <si>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</si>
  <si>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</si>
  <si>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</si>
  <si>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</si>
  <si>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</si>
  <si>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</si>
  <si>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</si>
  <si>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</si>
  <si>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</si>
  <si>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</si>
  <si>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</si>
  <si>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</si>
  <si>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</si>
  <si>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</si>
  <si>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</si>
  <si>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</si>
  <si>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</si>
  <si>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</si>
  <si>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</si>
  <si>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</si>
  <si>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</si>
  <si>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</si>
  <si>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</si>
  <si>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</si>
  <si>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</si>
  <si>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</si>
  <si>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</si>
  <si>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</si>
  <si>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</si>
  <si>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</si>
  <si>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</si>
  <si>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</si>
  <si>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</si>
  <si>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</si>
  <si>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</si>
  <si>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</si>
  <si>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</si>
  <si>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</si>
  <si>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</si>
  <si>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</si>
  <si>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</si>
  <si>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</si>
  <si>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</si>
  <si>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</si>
  <si>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</si>
  <si>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</si>
  <si>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</si>
  <si>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</si>
  <si>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</si>
  <si>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</si>
  <si>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</si>
  <si>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</si>
  <si>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</si>
  <si>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</si>
  <si>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</si>
  <si>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</si>
  <si>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</si>
  <si>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</si>
  <si>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</si>
  <si>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</si>
  <si>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</si>
  <si>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</si>
  <si>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</si>
  <si>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</si>
  <si>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</si>
  <si>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</si>
  <si>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</si>
  <si>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</si>
  <si>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</si>
  <si>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</si>
  <si>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</si>
  <si>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</si>
  <si>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</si>
  <si>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</si>
  <si>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</si>
  <si>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</si>
  <si>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</si>
  <si>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</si>
  <si>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</si>
  <si>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</si>
  <si>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</si>
  <si>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</si>
  <si>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</si>
  <si>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</si>
  <si>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</si>
  <si>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</si>
  <si>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</si>
  <si>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</si>
  <si>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</si>
  <si>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</si>
  <si>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</si>
  <si>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</si>
  <si>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</si>
  <si>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</si>
  <si>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</si>
  <si>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</si>
  <si>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</si>
  <si>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</si>
  <si>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</si>
  <si>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</si>
  <si>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</si>
  <si>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</si>
  <si>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</si>
  <si>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</si>
  <si>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</si>
  <si>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</si>
  <si>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</si>
  <si>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</si>
  <si>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</si>
  <si>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</si>
  <si>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</si>
  <si>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</si>
  <si>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</si>
  <si>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</si>
  <si>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</si>
  <si>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</si>
  <si>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</si>
  <si>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</si>
  <si>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</si>
  <si>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</si>
  <si>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</si>
  <si>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</si>
  <si>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</si>
  <si>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</si>
  <si>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</si>
  <si>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</si>
  <si>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</si>
  <si>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</si>
  <si>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</si>
  <si>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</si>
  <si>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</si>
  <si>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</si>
  <si>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</si>
  <si>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</si>
  <si>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</si>
  <si>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</si>
  <si>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</si>
  <si>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</si>
  <si>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</si>
  <si>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</si>
  <si>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</si>
  <si>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</si>
  <si>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</si>
  <si>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</si>
  <si>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</si>
  <si>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</si>
  <si>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</si>
  <si>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</si>
  <si>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</si>
  <si>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</si>
  <si>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</si>
  <si>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</si>
  <si>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</si>
  <si>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</si>
  <si>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</si>
  <si>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</si>
  <si>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</si>
  <si>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</si>
  <si>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</si>
  <si>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</si>
  <si>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</si>
  <si>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</si>
  <si>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</si>
  <si>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</si>
  <si>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</si>
  <si>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</si>
  <si>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</si>
  <si>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</si>
  <si>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</si>
  <si>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</si>
  <si>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</si>
  <si>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</si>
  <si>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</si>
  <si>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</si>
  <si>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</si>
  <si>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</si>
  <si>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</si>
  <si>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</si>
  <si>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</si>
  <si>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</si>
  <si>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</si>
  <si>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</si>
  <si>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</si>
  <si>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</si>
  <si>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</si>
  <si>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</si>
  <si>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</si>
  <si>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</si>
  <si>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</si>
  <si>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</si>
  <si>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</si>
  <si>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</si>
  <si>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</si>
  <si>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</si>
  <si>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</si>
  <si>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</si>
  <si>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</si>
  <si>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</si>
  <si>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</si>
  <si>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</si>
  <si>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</si>
  <si>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</si>
  <si>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</si>
  <si>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</si>
  <si>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</si>
  <si>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</si>
  <si>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</si>
  <si>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</si>
  <si>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</si>
  <si>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</si>
  <si>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</si>
  <si>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</si>
  <si>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</si>
  <si>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</si>
  <si>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</si>
  <si>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</si>
  <si>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</si>
  <si>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</si>
  <si>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</si>
  <si>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</si>
  <si>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</si>
  <si>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</si>
  <si>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</si>
  <si>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</si>
  <si>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</si>
  <si>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</si>
  <si>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</si>
  <si>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</si>
  <si>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</si>
  <si>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</si>
  <si>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</si>
  <si>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</si>
  <si>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</si>
  <si>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</si>
  <si>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</si>
  <si>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</si>
  <si>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</si>
  <si>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</si>
  <si>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</si>
  <si>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</si>
  <si>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</si>
  <si>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</si>
  <si>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</si>
  <si>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</si>
  <si>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</si>
  <si>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</si>
  <si>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</si>
  <si>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</si>
  <si>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</si>
  <si>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</si>
  <si>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</si>
  <si>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</si>
  <si>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</si>
  <si>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</si>
  <si>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</si>
  <si>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</si>
  <si>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</si>
  <si>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</si>
  <si>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</si>
  <si>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</si>
  <si>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</si>
  <si>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</si>
  <si>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</si>
  <si>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</si>
  <si>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</si>
  <si>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</si>
  <si>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</si>
  <si>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</si>
  <si>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</si>
  <si>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</si>
  <si>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</si>
  <si>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</si>
  <si>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</si>
  <si>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</si>
  <si>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</si>
  <si>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</si>
  <si>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</si>
  <si>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</si>
  <si>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</si>
  <si>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</si>
  <si>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</si>
  <si>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</si>
  <si>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</si>
  <si>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</si>
  <si>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</si>
  <si>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</si>
  <si>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</si>
  <si>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</si>
  <si>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</si>
  <si>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</si>
  <si>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</si>
  <si>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</si>
  <si>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</si>
  <si>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</si>
  <si>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</si>
  <si>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</si>
  <si>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</si>
  <si>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</si>
  <si>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</si>
  <si>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</si>
  <si>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</si>
  <si>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</si>
  <si>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</si>
  <si>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</si>
  <si>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</si>
  <si>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</si>
  <si>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</si>
  <si>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</si>
  <si>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</si>
  <si>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</si>
  <si>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</si>
  <si>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</si>
  <si>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</si>
  <si>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</si>
  <si>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</si>
  <si>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</si>
  <si>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</si>
  <si>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</si>
  <si>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</si>
  <si>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</si>
  <si>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</si>
  <si>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</si>
  <si>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</si>
  <si>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</si>
  <si>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</si>
  <si>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</si>
  <si>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</si>
  <si>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</si>
  <si>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</si>
  <si>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</si>
  <si>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</si>
  <si>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</si>
  <si>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</si>
  <si>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</si>
  <si>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</si>
  <si>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</si>
  <si>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</si>
  <si>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</si>
  <si>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</si>
  <si>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</si>
  <si>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</si>
  <si>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</si>
  <si>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</si>
  <si>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</si>
  <si>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</si>
  <si>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</si>
  <si>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</si>
  <si>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</si>
  <si>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</si>
  <si>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</si>
  <si>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</si>
  <si>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</si>
  <si>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</si>
  <si>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</si>
  <si>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</si>
  <si>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</si>
  <si>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</si>
  <si>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</si>
  <si>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</si>
  <si>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</si>
  <si>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</si>
  <si>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</si>
  <si>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</si>
  <si>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</si>
  <si>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</si>
  <si>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</si>
  <si>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</si>
  <si>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</si>
  <si>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</si>
  <si>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</si>
  <si>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</si>
  <si>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</si>
  <si>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</si>
  <si>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</si>
  <si>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</si>
  <si>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</si>
  <si>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</si>
  <si>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</si>
  <si>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</si>
  <si>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</si>
  <si>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</si>
  <si>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</si>
  <si>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</si>
  <si>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</si>
  <si>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</si>
  <si>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</si>
  <si>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</si>
  <si>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</si>
  <si>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</si>
  <si>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</si>
  <si>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</si>
  <si>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</si>
  <si>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</si>
  <si>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</si>
  <si>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</si>
  <si>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</si>
  <si>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</si>
  <si>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</si>
  <si>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</si>
  <si>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</si>
  <si>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</si>
  <si>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</si>
  <si>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</si>
  <si>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</si>
  <si>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</si>
  <si>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</si>
  <si>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</si>
  <si>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</si>
  <si>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</si>
  <si>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</si>
  <si>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</si>
  <si>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</si>
  <si>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</si>
  <si>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</si>
  <si>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</si>
  <si>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</si>
  <si>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</si>
  <si>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</si>
  <si>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</si>
  <si>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</si>
  <si>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</si>
  <si>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</si>
  <si>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</si>
  <si>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</si>
  <si>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</si>
  <si>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</si>
  <si>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</si>
  <si>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</si>
  <si>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</si>
  <si>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</si>
  <si>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</si>
  <si>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</si>
  <si>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</si>
  <si>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</si>
  <si>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</si>
  <si>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</si>
  <si>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</si>
  <si>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</si>
  <si>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</si>
  <si>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</si>
  <si>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</si>
  <si>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</si>
  <si>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</si>
  <si>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</si>
  <si>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</si>
  <si>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</si>
  <si>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</si>
  <si>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</si>
  <si>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</si>
  <si>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</si>
  <si>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</si>
  <si>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</si>
  <si>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</si>
  <si>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</si>
  <si>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</si>
  <si>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</si>
  <si>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</si>
  <si>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</si>
  <si>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</si>
  <si>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</si>
  <si>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</si>
  <si>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</si>
  <si>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</si>
  <si>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</si>
  <si>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</si>
  <si>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</si>
  <si>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</si>
  <si>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</si>
  <si>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</si>
  <si>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</si>
  <si>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</si>
  <si>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</si>
  <si>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</si>
  <si>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</si>
  <si>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</si>
  <si>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</si>
  <si>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</si>
  <si>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</si>
  <si>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</si>
  <si>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</si>
  <si>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</si>
  <si>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</si>
  <si>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</si>
  <si>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</si>
  <si>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</si>
  <si>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</si>
  <si>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</si>
  <si>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</si>
  <si>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</si>
  <si>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</si>
  <si>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</si>
  <si>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</si>
  <si>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</si>
  <si>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</si>
  <si>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</si>
  <si>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</si>
  <si>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</si>
  <si>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</si>
  <si>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</si>
  <si>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</si>
  <si>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</si>
  <si>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</si>
  <si>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</si>
  <si>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</si>
  <si>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</si>
  <si>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</si>
  <si>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</si>
  <si>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</si>
  <si>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</si>
  <si>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</si>
  <si>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</si>
  <si>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</si>
  <si>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</si>
  <si>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</si>
  <si>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</si>
  <si>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</si>
  <si>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</si>
  <si>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</si>
  <si>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</si>
  <si>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</si>
  <si>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</si>
  <si>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</si>
  <si>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</si>
  <si>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</si>
  <si>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</si>
  <si>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</si>
  <si>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</si>
  <si>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</si>
  <si>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</si>
  <si>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</si>
  <si>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</si>
  <si>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</si>
  <si>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</si>
  <si>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</si>
  <si>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</si>
  <si>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</si>
  <si>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</si>
  <si>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</si>
  <si>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</si>
  <si>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</si>
  <si>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</si>
  <si>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</si>
  <si>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</si>
  <si>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</si>
  <si>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</si>
  <si>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</si>
  <si>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</si>
  <si>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</si>
  <si>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</si>
  <si>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</si>
  <si>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</si>
  <si>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</si>
  <si>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</si>
  <si>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</si>
  <si>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</si>
  <si>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</si>
  <si>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</si>
  <si>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</si>
  <si>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</si>
  <si>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</si>
  <si>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</si>
  <si>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</si>
  <si>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</si>
  <si>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</si>
  <si>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</si>
  <si>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</si>
  <si>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</si>
  <si>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</si>
  <si>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</si>
  <si>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</si>
  <si>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</si>
  <si>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</si>
  <si>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</si>
  <si>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</si>
  <si>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</si>
  <si>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</si>
  <si>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</si>
  <si>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</si>
  <si>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</si>
  <si>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</si>
  <si>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</si>
  <si>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</si>
  <si>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</si>
  <si>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</si>
  <si>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</si>
  <si>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</si>
  <si>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</si>
  <si>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</si>
  <si>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</si>
  <si>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</si>
  <si>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</si>
  <si>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</si>
  <si>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</si>
  <si>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</si>
  <si>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</si>
  <si>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</si>
  <si>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</si>
  <si>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</si>
  <si>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</si>
  <si>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</si>
  <si>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</si>
  <si>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</si>
  <si>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</si>
  <si>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</si>
  <si>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</si>
  <si>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</si>
  <si>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</si>
  <si>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</si>
  <si>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</si>
  <si>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</si>
  <si>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</si>
  <si>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</si>
  <si>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</si>
  <si>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</si>
  <si>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</si>
  <si>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</si>
  <si>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</si>
  <si>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</si>
  <si>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</si>
  <si>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</si>
  <si>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</si>
  <si>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</si>
  <si>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</si>
  <si>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</si>
  <si>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</si>
  <si>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</si>
  <si>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</si>
  <si>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</si>
  <si>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</si>
  <si>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</si>
  <si>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</si>
  <si>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</si>
  <si>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</si>
  <si>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</si>
  <si>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</si>
  <si>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</si>
  <si>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</si>
  <si>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</si>
  <si>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</si>
  <si>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</si>
  <si>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</si>
  <si>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</si>
  <si>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</si>
  <si>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</si>
  <si>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</si>
  <si>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</si>
  <si>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</si>
  <si>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</si>
  <si>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</si>
  <si>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</si>
  <si>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</si>
  <si>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</si>
  <si>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</si>
  <si>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</si>
  <si>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</si>
  <si>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</si>
  <si>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</si>
  <si>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</si>
  <si>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</si>
  <si>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</si>
  <si>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</si>
  <si>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</si>
  <si>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</si>
  <si>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</si>
  <si>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</si>
  <si>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</si>
  <si>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</si>
  <si>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</si>
  <si>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</si>
  <si>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</si>
  <si>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</si>
  <si>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</si>
  <si>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</si>
  <si>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</si>
  <si>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</si>
  <si>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</si>
  <si>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</si>
  <si>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</si>
  <si>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</si>
  <si>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</si>
  <si>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</si>
  <si>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</si>
  <si>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</si>
  <si>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</si>
  <si>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</si>
  <si>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</si>
  <si>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</si>
  <si>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</si>
  <si>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</si>
  <si>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</si>
  <si>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</si>
  <si>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</si>
  <si>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</si>
  <si>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</si>
  <si>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</si>
  <si>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</si>
  <si>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</si>
  <si>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</si>
  <si>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</si>
  <si>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</si>
  <si>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</si>
  <si>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</si>
  <si>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</si>
  <si>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</si>
  <si>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</si>
  <si>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</si>
  <si>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</si>
  <si>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</si>
  <si>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</si>
  <si>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</si>
  <si>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</si>
  <si>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</si>
  <si>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</si>
  <si>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</si>
  <si>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</si>
  <si>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</si>
  <si>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</si>
  <si>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</si>
  <si>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</si>
  <si>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</si>
  <si>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</si>
  <si>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</si>
  <si>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</si>
  <si>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</si>
  <si>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</si>
  <si>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</si>
  <si>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</si>
  <si>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</si>
  <si>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</si>
  <si>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</si>
  <si>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</si>
  <si>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</si>
  <si>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</si>
  <si>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</si>
  <si>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</si>
  <si>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</si>
  <si>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</si>
  <si>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</si>
  <si>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</si>
  <si>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</si>
  <si>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</si>
  <si>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</si>
  <si>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</si>
  <si>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</si>
  <si>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</si>
  <si>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</si>
  <si>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</si>
  <si>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</si>
  <si>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</si>
  <si>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</si>
  <si>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</si>
  <si>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</si>
  <si>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</si>
  <si>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</si>
  <si>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</si>
  <si>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</si>
  <si>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</si>
  <si>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</si>
  <si>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</si>
  <si>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</si>
  <si>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</si>
  <si>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</si>
  <si>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</si>
  <si>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</si>
  <si>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</si>
  <si>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</si>
  <si>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</si>
  <si>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</si>
  <si>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</si>
  <si>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</si>
  <si>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</si>
  <si>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</si>
  <si>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</si>
  <si>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</si>
  <si>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</si>
  <si>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</si>
  <si>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</si>
  <si>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</si>
  <si>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</si>
  <si>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</si>
  <si>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</si>
  <si>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</si>
  <si>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</si>
  <si>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</si>
  <si>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</si>
  <si>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</si>
  <si>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</si>
  <si>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</si>
  <si>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</si>
  <si>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</si>
  <si>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</si>
  <si>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</si>
  <si>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</si>
  <si>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</si>
  <si>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</si>
  <si>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</si>
  <si>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</si>
  <si>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</si>
  <si>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</si>
  <si>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</si>
  <si>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</si>
  <si>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</si>
  <si>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</si>
  <si>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</si>
  <si>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</si>
  <si>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</si>
  <si>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</si>
  <si>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</si>
  <si>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</si>
  <si>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</si>
  <si>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</si>
  <si>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</si>
  <si>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</si>
  <si>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</si>
  <si>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</si>
  <si>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</si>
  <si>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</si>
  <si>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</si>
  <si>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</si>
  <si>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</si>
  <si>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</si>
  <si>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</si>
  <si>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</si>
  <si>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</si>
  <si>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</si>
  <si>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</si>
  <si>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</si>
  <si>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</si>
  <si>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</si>
  <si>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</si>
  <si>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</si>
  <si>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</si>
  <si>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</si>
  <si>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</si>
  <si>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</si>
  <si>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</si>
  <si>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</si>
  <si>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</si>
  <si>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</si>
  <si>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</si>
  <si>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</si>
  <si>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</si>
  <si>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</si>
  <si>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</si>
  <si>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</si>
  <si>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</si>
  <si>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</si>
  <si>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</si>
  <si>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</si>
  <si>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</si>
  <si>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</si>
  <si>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</si>
  <si>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</si>
  <si>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</si>
  <si>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</si>
  <si>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</si>
  <si>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</si>
  <si>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</si>
  <si>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</si>
  <si>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</si>
  <si>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</si>
  <si>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</si>
  <si>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</si>
  <si>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</si>
  <si>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</si>
  <si>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</si>
  <si>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</si>
  <si>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</si>
  <si>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</si>
  <si>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</si>
  <si>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</si>
  <si>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</si>
  <si>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</si>
  <si>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</si>
  <si>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</si>
  <si>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</si>
  <si>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</si>
  <si>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</si>
  <si>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</si>
  <si>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</si>
  <si>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</si>
  <si>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</si>
  <si>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</si>
  <si>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</si>
  <si>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</si>
  <si>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</si>
  <si>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</si>
  <si>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</si>
  <si>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</si>
  <si>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</si>
  <si>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</si>
  <si>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</si>
  <si>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</si>
  <si>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</si>
  <si>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</si>
  <si>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</si>
  <si>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</si>
  <si>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</si>
  <si>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</si>
  <si>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</si>
  <si>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</si>
  <si>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</si>
  <si>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</si>
  <si>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</si>
  <si>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</si>
  <si>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</si>
  <si>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</si>
  <si>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</si>
  <si>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</si>
  <si>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</si>
  <si>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</si>
  <si>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</si>
  <si>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</si>
  <si>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</si>
  <si>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</si>
  <si>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</si>
  <si>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</si>
  <si>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</si>
  <si>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</si>
  <si>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</si>
  <si>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</si>
  <si>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</si>
  <si>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</si>
  <si>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</si>
  <si>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</si>
  <si>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</si>
  <si>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</si>
  <si>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</si>
  <si>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</si>
  <si>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</si>
  <si>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</si>
  <si>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</si>
  <si>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</si>
  <si>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</si>
  <si>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</si>
  <si>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</si>
  <si>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</si>
  <si>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</si>
  <si>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</si>
  <si>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</si>
  <si>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</si>
  <si>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</si>
  <si>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</si>
  <si>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</si>
  <si>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</si>
  <si>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</si>
  <si>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</si>
  <si>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</si>
  <si>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</si>
  <si>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</si>
  <si>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</si>
  <si>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</si>
  <si>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</si>
  <si>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</si>
  <si>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</si>
  <si>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</si>
  <si>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</si>
  <si>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</si>
  <si>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</si>
  <si>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</si>
  <si>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</si>
  <si>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</si>
  <si>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</si>
  <si>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</si>
  <si>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</si>
  <si>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</si>
  <si>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</si>
  <si>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</si>
  <si>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</si>
  <si>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</si>
  <si>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</si>
  <si>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</si>
  <si>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</si>
  <si>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</si>
  <si>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</si>
  <si>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</si>
  <si>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</si>
  <si>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</si>
  <si>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</si>
  <si>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</si>
  <si>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</si>
  <si>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</si>
  <si>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</si>
  <si>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</si>
  <si>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</si>
  <si>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</si>
  <si>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</si>
  <si>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</si>
  <si>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</si>
  <si>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</si>
  <si>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</si>
  <si>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</si>
  <si>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</si>
  <si>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</si>
  <si>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</si>
  <si>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</si>
  <si>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</si>
  <si>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</si>
  <si>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</si>
  <si>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</si>
  <si>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</si>
  <si>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</si>
  <si>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</si>
  <si>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</si>
  <si>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</si>
  <si>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</si>
  <si>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</si>
  <si>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</si>
  <si>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</si>
  <si>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</si>
  <si>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</si>
  <si>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</si>
  <si>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</si>
  <si>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</si>
  <si>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</si>
  <si>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</si>
  <si>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</si>
  <si>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</si>
  <si>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</si>
  <si>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</si>
  <si>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</si>
  <si>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</si>
  <si>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</si>
  <si>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</si>
  <si>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</si>
  <si>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</si>
  <si>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</si>
  <si>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</si>
  <si>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</si>
  <si>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</si>
  <si>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</si>
  <si>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</si>
  <si>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</si>
  <si>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</si>
  <si>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</si>
  <si>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</si>
  <si>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</si>
  <si>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</si>
  <si>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</si>
  <si>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</si>
  <si>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</si>
  <si>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</si>
  <si>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</si>
  <si>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</si>
  <si>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</si>
  <si>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</si>
  <si>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</si>
  <si>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</si>
  <si>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</si>
  <si>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</si>
  <si>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</si>
  <si>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</si>
  <si>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</si>
  <si>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</si>
  <si>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</si>
  <si>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</si>
  <si>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</si>
  <si>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</si>
  <si>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</si>
  <si>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</si>
  <si>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</si>
  <si>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</si>
  <si>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</si>
  <si>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</si>
  <si>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</si>
  <si>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</si>
  <si>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</si>
  <si>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</si>
  <si>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</si>
  <si>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</si>
  <si>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</si>
  <si>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</si>
  <si>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</si>
  <si>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</si>
  <si>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</si>
  <si>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</si>
  <si>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</si>
  <si>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</si>
  <si>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</si>
  <si>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</si>
  <si>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</si>
  <si>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</si>
  <si>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</si>
  <si>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</si>
  <si>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</si>
  <si>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</si>
  <si>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</si>
  <si>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</si>
  <si>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</si>
  <si>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</si>
  <si>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</si>
  <si>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</si>
  <si>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</si>
  <si>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</si>
  <si>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</si>
  <si>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</si>
  <si>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</si>
  <si>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</si>
  <si>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</si>
  <si>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</si>
  <si>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</si>
  <si>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</si>
  <si>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</si>
  <si>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</si>
  <si>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</si>
  <si>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</si>
  <si>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</si>
  <si>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</si>
  <si>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</si>
  <si>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</si>
  <si>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</si>
  <si>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</si>
  <si>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</si>
  <si>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</si>
  <si>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</si>
  <si>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</si>
  <si>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</si>
  <si>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</si>
  <si>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</si>
  <si>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</si>
  <si>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</si>
  <si>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</si>
  <si>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</si>
  <si>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</si>
  <si>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</si>
  <si>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</si>
  <si>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</si>
  <si>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</si>
  <si>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</si>
  <si>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</si>
  <si>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</si>
  <si>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</si>
  <si>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</si>
  <si>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</si>
  <si>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</si>
  <si>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</si>
  <si>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</si>
  <si>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</si>
  <si>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</si>
  <si>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</si>
  <si>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</si>
  <si>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</si>
  <si>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</si>
  <si>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</si>
  <si>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</si>
  <si>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</si>
  <si>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</si>
  <si>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</si>
  <si>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</si>
  <si>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</si>
  <si>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</si>
  <si>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</si>
  <si>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</si>
  <si>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</si>
  <si>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</si>
  <si>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</si>
  <si>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</si>
  <si>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</si>
  <si>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</si>
  <si>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</si>
  <si>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</si>
  <si>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</si>
  <si>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</si>
  <si>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</si>
  <si>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</si>
  <si>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</si>
  <si>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</si>
  <si>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</si>
  <si>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</si>
  <si>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</si>
  <si>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</si>
  <si>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</si>
  <si>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</si>
  <si>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</si>
  <si>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</si>
  <si>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</si>
  <si>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</si>
  <si>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</si>
  <si>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</si>
  <si>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</si>
  <si>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</si>
  <si>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</si>
  <si>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</si>
  <si>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</si>
  <si>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</si>
  <si>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</si>
  <si>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</si>
  <si>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</si>
  <si>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</si>
  <si>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</si>
  <si>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</si>
  <si>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</si>
  <si>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</si>
  <si>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</si>
  <si>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</si>
  <si>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</si>
  <si>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</si>
  <si>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</si>
  <si>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</si>
  <si>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</si>
  <si>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</si>
  <si>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</si>
  <si>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</si>
  <si>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</si>
  <si>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</si>
  <si>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</si>
  <si>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</si>
  <si>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</si>
  <si>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</si>
  <si>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</si>
  <si>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</si>
  <si>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</si>
  <si>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</si>
  <si>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</si>
  <si>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</si>
  <si>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</si>
  <si>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</si>
  <si>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</si>
  <si>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</si>
  <si>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</si>
  <si>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</si>
  <si>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</si>
  <si>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</si>
  <si>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</si>
  <si>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</si>
  <si>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</si>
  <si>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</si>
  <si>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</si>
  <si>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</si>
  <si>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</si>
  <si>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</si>
  <si>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</si>
  <si>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</si>
  <si>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</si>
  <si>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</si>
  <si>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</si>
  <si>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</si>
  <si>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</si>
  <si>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</si>
  <si>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</si>
  <si>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</si>
  <si>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</si>
  <si>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</si>
  <si>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</si>
  <si>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</si>
  <si>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</si>
  <si>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</si>
  <si>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</si>
  <si>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</si>
  <si>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</si>
  <si>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</si>
  <si>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</si>
  <si>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</si>
  <si>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</si>
  <si>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</si>
  <si>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</si>
  <si>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</si>
  <si>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</si>
  <si>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</si>
  <si>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</si>
  <si>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</si>
  <si>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</si>
  <si>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</si>
  <si>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</si>
  <si>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</si>
  <si>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</si>
  <si>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</si>
  <si>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</si>
  <si>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</si>
  <si>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</si>
  <si>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</si>
  <si>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</si>
  <si>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</si>
  <si>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</si>
  <si>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</si>
  <si>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</si>
  <si>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</si>
  <si>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</si>
  <si>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</si>
  <si>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</si>
  <si>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</si>
  <si>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</si>
  <si>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</si>
  <si>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</si>
  <si>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</si>
  <si>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</si>
  <si>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</si>
  <si>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</si>
  <si>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</si>
  <si>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</si>
  <si>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</si>
  <si>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</si>
  <si>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</si>
  <si>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</si>
  <si>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</si>
  <si>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</si>
  <si>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</si>
  <si>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</si>
  <si>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</si>
  <si>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</si>
  <si>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</si>
  <si>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</si>
  <si>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</si>
  <si>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</si>
  <si>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</si>
  <si>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</si>
  <si>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</si>
  <si>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</si>
  <si>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</si>
  <si>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</si>
  <si>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</si>
  <si>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</si>
  <si>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</si>
  <si>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</si>
  <si>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</si>
  <si>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</si>
  <si>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</si>
  <si>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</si>
  <si>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</si>
  <si>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</si>
  <si>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</si>
  <si>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</si>
  <si>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</si>
  <si>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</si>
  <si>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</si>
  <si>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</si>
  <si>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</si>
  <si>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</si>
  <si>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</si>
  <si>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</si>
  <si>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</si>
  <si>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</si>
  <si>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</si>
  <si>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</si>
  <si>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</si>
  <si>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</si>
  <si>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</si>
  <si>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</si>
  <si>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</si>
  <si>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</si>
  <si>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</si>
  <si>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</si>
  <si>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</si>
  <si>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</si>
  <si>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</si>
  <si>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</si>
  <si>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</si>
  <si>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</si>
  <si>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</si>
  <si>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</si>
  <si>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</si>
  <si>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</si>
  <si>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</si>
  <si>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</si>
  <si>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</si>
  <si>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</si>
  <si>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</si>
  <si>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</si>
  <si>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</si>
  <si>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</si>
  <si>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</si>
  <si>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</si>
  <si>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</si>
  <si>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</si>
  <si>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</si>
  <si>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</si>
  <si>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</si>
  <si>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</si>
  <si>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</si>
  <si>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</si>
  <si>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</si>
  <si>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</si>
  <si>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</si>
  <si>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</si>
  <si>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</si>
  <si>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</si>
  <si>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</si>
  <si>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</si>
  <si>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</si>
  <si>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</si>
  <si>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</si>
  <si>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</si>
  <si>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</si>
  <si>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</si>
  <si>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</si>
  <si>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</si>
  <si>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</si>
  <si>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</si>
  <si>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</si>
  <si>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</si>
  <si>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</si>
  <si>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</si>
  <si>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</si>
  <si>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</si>
  <si>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</si>
  <si>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</si>
  <si>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</si>
  <si>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</si>
  <si>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</si>
  <si>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</si>
  <si>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</si>
  <si>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</si>
  <si>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</si>
  <si>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</si>
  <si>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</si>
  <si>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</si>
  <si>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</si>
  <si>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</si>
  <si>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</si>
  <si>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</si>
  <si>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</si>
  <si>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</si>
  <si>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</si>
  <si>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</si>
  <si>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</si>
  <si>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</si>
  <si>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</si>
  <si>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</si>
  <si>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</si>
  <si>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</si>
  <si>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</si>
  <si>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</si>
  <si>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</si>
  <si>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</si>
  <si>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</si>
  <si>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</si>
  <si>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</si>
  <si>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</si>
  <si>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</si>
  <si>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</si>
  <si>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</si>
  <si>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</si>
  <si>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</si>
  <si>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</si>
  <si>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</si>
  <si>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</si>
  <si>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</si>
  <si>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</si>
  <si>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</si>
  <si>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</si>
  <si>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</si>
  <si>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</si>
  <si>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</si>
  <si>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</si>
  <si>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</si>
  <si>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</si>
  <si>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</si>
  <si>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</si>
  <si>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</si>
  <si>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</si>
  <si>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</si>
  <si>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</si>
  <si>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</si>
  <si>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</si>
  <si>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</si>
  <si>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</si>
  <si>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</si>
  <si>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</si>
  <si>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</si>
  <si>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</si>
  <si>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</si>
  <si>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</si>
  <si>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</si>
  <si>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</si>
  <si>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</si>
  <si>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</si>
  <si>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</si>
  <si>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</si>
  <si>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</si>
  <si>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</si>
  <si>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</si>
  <si>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</si>
  <si>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</si>
  <si>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</si>
  <si>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</si>
  <si>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</si>
  <si>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</si>
  <si>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</si>
  <si>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</si>
  <si>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</si>
  <si>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</si>
  <si>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</si>
  <si>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</si>
  <si>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</si>
  <si>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</si>
  <si>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</si>
  <si>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</si>
  <si>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</si>
  <si>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</si>
  <si>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</si>
  <si>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</si>
  <si>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</si>
  <si>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</si>
  <si>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</si>
  <si>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</si>
  <si>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</si>
  <si>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</si>
  <si>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</si>
  <si>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</si>
  <si>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</si>
  <si>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</si>
  <si>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</si>
  <si>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</si>
  <si>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</si>
  <si>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</si>
  <si>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</si>
  <si>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</si>
  <si>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</si>
  <si>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</si>
  <si>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</si>
  <si>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</si>
  <si>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</si>
  <si>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</si>
  <si>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</si>
  <si>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</si>
  <si>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</si>
  <si>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</si>
  <si>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</si>
  <si>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</si>
  <si>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</si>
  <si>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</si>
  <si>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</si>
  <si>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</si>
  <si>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</si>
  <si>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</si>
  <si>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</si>
  <si>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</si>
  <si>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</si>
  <si>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</si>
  <si>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</si>
  <si>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</si>
  <si>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</si>
  <si>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</si>
  <si>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</si>
  <si>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</si>
  <si>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</si>
  <si>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</si>
  <si>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</si>
  <si>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</si>
  <si>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</si>
  <si>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</si>
  <si>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</si>
  <si>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</si>
  <si>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</si>
  <si>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</si>
  <si>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</si>
  <si>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</si>
  <si>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</si>
  <si>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</si>
  <si>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</si>
  <si>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</si>
  <si>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</si>
  <si>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</si>
  <si>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</si>
  <si>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</si>
  <si>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</si>
  <si>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</si>
  <si>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</si>
  <si>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</si>
  <si>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</si>
  <si>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</si>
  <si>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</si>
  <si>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</si>
  <si>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</si>
  <si>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</si>
  <si>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</si>
  <si>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</si>
  <si>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</si>
  <si>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</si>
  <si>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</si>
  <si>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</si>
  <si>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</si>
  <si>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</si>
  <si>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</si>
  <si>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</si>
  <si>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</si>
  <si>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</si>
  <si>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</si>
  <si>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</si>
  <si>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</si>
  <si>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</si>
  <si>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</si>
  <si>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</si>
  <si>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</si>
  <si>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</si>
  <si>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</si>
  <si>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</si>
  <si>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</si>
  <si>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</si>
  <si>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</si>
  <si>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</si>
  <si>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</si>
  <si>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</si>
  <si>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</si>
  <si>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</si>
  <si>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</si>
  <si>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</si>
  <si>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</si>
  <si>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</si>
  <si>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</si>
  <si>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</si>
  <si>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</si>
  <si>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</si>
  <si>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</si>
  <si>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</si>
  <si>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</si>
  <si>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</si>
  <si>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</si>
  <si>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</si>
  <si>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</si>
  <si>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</si>
  <si>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</si>
  <si>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</si>
  <si>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</si>
  <si>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</si>
  <si>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</si>
  <si>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</si>
  <si>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</si>
  <si>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</si>
  <si>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</si>
  <si>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</si>
  <si>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</si>
  <si>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</si>
  <si>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</si>
  <si>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</si>
  <si>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</si>
  <si>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</si>
  <si>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</si>
  <si>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</si>
  <si>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</si>
  <si>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</si>
  <si>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</si>
  <si>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</si>
  <si>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</si>
  <si>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</si>
  <si>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</si>
  <si>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</si>
  <si>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</si>
  <si>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</si>
  <si>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</si>
  <si>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</si>
  <si>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</si>
  <si>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</si>
  <si>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</si>
  <si>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</si>
  <si>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</si>
  <si>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</si>
  <si>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</si>
  <si>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</si>
  <si>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</si>
  <si>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</si>
  <si>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</si>
  <si>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</si>
  <si>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</si>
  <si>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</si>
  <si>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</si>
  <si>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</si>
  <si>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</si>
  <si>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</si>
  <si>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</si>
  <si>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</si>
  <si>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</si>
  <si>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</si>
  <si>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</si>
  <si>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</si>
  <si>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</si>
  <si>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</si>
  <si>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</si>
  <si>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</si>
  <si>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</si>
  <si>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</si>
  <si>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</si>
  <si>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</si>
  <si>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</si>
  <si>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</si>
  <si>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</si>
  <si>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</si>
  <si>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</si>
  <si>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</si>
  <si>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</si>
  <si>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</si>
  <si>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</si>
  <si>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</si>
  <si>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</si>
  <si>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</si>
  <si>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</si>
  <si>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</si>
  <si>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</si>
  <si>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</si>
  <si>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</si>
  <si>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</si>
  <si>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</si>
  <si>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</si>
  <si>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</si>
  <si>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</si>
  <si>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</si>
  <si>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</si>
  <si>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</si>
  <si>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</si>
  <si>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</si>
  <si>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</si>
  <si>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</si>
  <si>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</si>
  <si>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</si>
  <si>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</si>
  <si>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</si>
  <si>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</si>
  <si>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</si>
  <si>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</si>
  <si>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</si>
  <si>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</si>
  <si>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</si>
  <si>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</si>
  <si>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</si>
  <si>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</si>
  <si>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</si>
  <si>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</si>
  <si>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</si>
  <si>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</si>
  <si>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</si>
  <si>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</si>
  <si>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</si>
  <si>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</si>
  <si>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</si>
  <si>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</si>
  <si>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</si>
  <si>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</si>
  <si>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</si>
  <si>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</si>
  <si>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</si>
  <si>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</si>
  <si>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</si>
  <si>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</si>
  <si>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</si>
  <si>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</si>
  <si>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</si>
  <si>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</si>
  <si>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</si>
  <si>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</si>
  <si>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</si>
  <si>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</si>
  <si>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</si>
  <si>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</si>
  <si>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</si>
  <si>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</si>
  <si>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</si>
  <si>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</si>
  <si>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</si>
  <si>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</si>
  <si>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</si>
  <si>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</si>
  <si>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</si>
  <si>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</si>
  <si>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</si>
  <si>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</si>
  <si>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</si>
  <si>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</si>
  <si>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</si>
  <si>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</si>
  <si>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</si>
  <si>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</si>
  <si>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</si>
  <si>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</si>
  <si>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</si>
  <si>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</si>
  <si>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</si>
  <si>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</si>
  <si>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</si>
  <si>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</si>
  <si>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</si>
  <si>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</si>
  <si>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</si>
  <si>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</si>
  <si>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</si>
  <si>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</si>
  <si>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</si>
  <si>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</si>
  <si>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</si>
  <si>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</si>
  <si>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</si>
  <si>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</si>
  <si>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</si>
  <si>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</si>
  <si>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</si>
  <si>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</si>
  <si>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</si>
  <si>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</si>
  <si>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</si>
  <si>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</si>
  <si>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</si>
  <si>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</si>
  <si>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</si>
  <si>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</si>
  <si>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</si>
  <si>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</si>
  <si>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</si>
  <si>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</si>
  <si>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</si>
  <si>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</si>
  <si>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</si>
  <si>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</si>
  <si>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</si>
  <si>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</si>
  <si>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</si>
  <si>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</si>
  <si>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</si>
  <si>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</si>
  <si>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</si>
  <si>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</si>
  <si>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</si>
  <si>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</si>
  <si>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</si>
  <si>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</si>
  <si>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</si>
  <si>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</si>
  <si>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</si>
  <si>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</si>
  <si>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</si>
  <si>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</si>
  <si>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</si>
  <si>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</si>
  <si>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</si>
  <si>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</si>
  <si>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</si>
  <si>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</si>
  <si>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</si>
  <si>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</si>
  <si>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</si>
  <si>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</si>
  <si>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</si>
  <si>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</si>
  <si>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</si>
  <si>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</si>
  <si>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</si>
  <si>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</si>
  <si>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</si>
  <si>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</si>
  <si>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</si>
  <si>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</si>
  <si>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</si>
  <si>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</si>
  <si>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</si>
  <si>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</si>
  <si>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</si>
  <si>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</si>
  <si>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</si>
  <si>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</si>
  <si>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</si>
  <si>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</si>
  <si>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</si>
  <si>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</si>
  <si>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</si>
  <si>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</si>
  <si>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</si>
  <si>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</si>
  <si>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</si>
  <si>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</si>
  <si>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</si>
  <si>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</si>
  <si>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</si>
  <si>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</si>
  <si>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</si>
  <si>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</si>
  <si>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</si>
  <si>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</si>
  <si>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</si>
  <si>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</si>
  <si>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</si>
  <si>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</si>
  <si>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</si>
  <si>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</si>
  <si>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</si>
  <si>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</si>
  <si>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</si>
  <si>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</si>
  <si>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</si>
  <si>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</si>
  <si>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</si>
  <si>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</si>
  <si>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</si>
  <si>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</si>
  <si>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</si>
  <si>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</si>
  <si>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</si>
  <si>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</si>
  <si>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</si>
  <si>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</si>
  <si>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</si>
  <si>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</si>
  <si>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</si>
  <si>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</si>
  <si>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</si>
  <si>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</si>
  <si>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</si>
  <si>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</si>
  <si>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</si>
  <si>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</si>
  <si>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</si>
  <si>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</si>
  <si>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</si>
  <si>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</si>
  <si>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</si>
  <si>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</si>
  <si>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</si>
  <si>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</si>
  <si>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</si>
  <si>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</si>
  <si>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</si>
  <si>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</si>
  <si>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</si>
  <si>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</si>
  <si>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</si>
  <si>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</si>
  <si>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</si>
  <si>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</si>
  <si>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</si>
  <si>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</si>
  <si>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</si>
  <si>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</si>
  <si>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</si>
  <si>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</si>
  <si>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</si>
  <si>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</si>
  <si>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</si>
  <si>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</si>
  <si>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</si>
  <si>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</si>
  <si>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</si>
  <si>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</si>
  <si>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</si>
  <si>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</si>
  <si>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</si>
  <si>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</si>
  <si>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</si>
  <si>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</si>
  <si>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</si>
  <si>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</si>
  <si>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</si>
  <si>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</si>
  <si>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</si>
  <si>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</si>
  <si>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</si>
  <si>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</si>
  <si>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</si>
  <si>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</si>
  <si>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</si>
  <si>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</si>
  <si>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</si>
  <si>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</si>
  <si>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</si>
  <si>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</si>
  <si>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</si>
  <si>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</si>
  <si>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</si>
  <si>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</si>
  <si>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</si>
  <si>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</si>
  <si>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</si>
  <si>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</si>
  <si>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</si>
  <si>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</si>
  <si>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</si>
  <si>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</si>
  <si>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</si>
  <si>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</si>
  <si>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</si>
  <si>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</si>
  <si>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</si>
  <si>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</si>
  <si>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</si>
  <si>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</si>
  <si>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</si>
  <si>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</si>
  <si>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</si>
  <si>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</si>
  <si>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</si>
  <si>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</si>
  <si>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</si>
  <si>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</si>
  <si>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</si>
  <si>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</si>
  <si>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</si>
  <si>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</si>
  <si>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</si>
  <si>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</si>
  <si>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</si>
  <si>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</si>
  <si>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</si>
  <si>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</si>
  <si>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</si>
  <si>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</si>
  <si>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</si>
  <si>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</si>
  <si>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</si>
  <si>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</si>
  <si>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</si>
  <si>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</si>
  <si>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</si>
  <si>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</si>
  <si>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</si>
  <si>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</si>
  <si>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</si>
  <si>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</si>
  <si>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</si>
  <si>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</si>
  <si>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</si>
  <si>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</si>
  <si>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</si>
  <si>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</si>
  <si>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</si>
  <si>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</si>
  <si>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</si>
  <si>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</si>
  <si>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</si>
  <si>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</si>
  <si>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</si>
  <si>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</si>
  <si>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</si>
  <si>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</si>
  <si>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</si>
  <si>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</si>
  <si>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</si>
  <si>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</si>
  <si>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</si>
  <si>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</si>
  <si>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</si>
  <si>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</si>
  <si>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</si>
  <si>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</si>
  <si>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</si>
  <si>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</si>
  <si>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</si>
  <si>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</si>
  <si>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</si>
  <si>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</si>
  <si>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</si>
  <si>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</si>
  <si>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</si>
  <si>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</si>
  <si>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</si>
  <si>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</si>
  <si>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</si>
  <si>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</si>
  <si>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</si>
  <si>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</si>
  <si>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</si>
  <si>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</si>
  <si>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</si>
  <si>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</si>
  <si>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</si>
  <si>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</si>
  <si>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</si>
  <si>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</si>
  <si>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</si>
  <si>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</si>
  <si>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</si>
  <si>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</si>
  <si>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</si>
  <si>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</si>
  <si>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</si>
  <si>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</si>
  <si>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</si>
  <si>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</si>
  <si>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</si>
  <si>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</si>
  <si>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</si>
  <si>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</si>
  <si>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</si>
  <si>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</si>
  <si>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</si>
  <si>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</si>
  <si>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</si>
  <si>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</si>
  <si>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</si>
  <si>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</si>
  <si>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</si>
  <si>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</si>
  <si>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</si>
  <si>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</si>
  <si>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</si>
  <si>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</si>
  <si>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</si>
  <si>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</si>
  <si>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</si>
  <si>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</si>
  <si>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</si>
  <si>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</si>
  <si>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</si>
  <si>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</si>
  <si>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</si>
  <si>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</si>
  <si>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</si>
  <si>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</si>
  <si>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</si>
  <si>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</si>
  <si>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</si>
  <si>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</si>
  <si>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</si>
  <si>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</si>
  <si>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</si>
  <si>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</si>
  <si>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</si>
  <si>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</si>
  <si>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</si>
  <si>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</si>
  <si>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</si>
  <si>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</si>
  <si>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</si>
  <si>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</si>
  <si>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</si>
  <si>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</si>
  <si>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</si>
  <si>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</si>
  <si>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</si>
  <si>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</si>
  <si>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</si>
  <si>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</si>
  <si>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</si>
  <si>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</si>
  <si>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</si>
  <si>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</si>
  <si>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</si>
  <si>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</si>
  <si>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</si>
  <si>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</si>
  <si>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</si>
  <si>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</si>
  <si>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</si>
  <si>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</si>
  <si>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</si>
  <si>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</si>
  <si>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</si>
  <si>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</si>
  <si>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</si>
  <si>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</si>
  <si>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</si>
  <si>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</si>
  <si>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</si>
  <si>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</si>
  <si>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</si>
  <si>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</si>
  <si>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</si>
  <si>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</si>
  <si>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</si>
  <si>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</si>
  <si>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</si>
  <si>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</si>
  <si>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</si>
  <si>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</si>
  <si>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</si>
  <si>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</si>
  <si>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</si>
  <si>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</si>
  <si>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</si>
  <si>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</si>
  <si>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</si>
  <si>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</si>
  <si>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</si>
  <si>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</si>
  <si>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</si>
  <si>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</si>
  <si>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</si>
  <si>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</si>
  <si>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</si>
  <si>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</si>
  <si>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</si>
  <si>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</si>
  <si>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</si>
  <si>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</si>
  <si>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</si>
  <si>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</si>
  <si>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</si>
  <si>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</si>
  <si>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</si>
  <si>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</si>
  <si>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</si>
  <si>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</si>
  <si>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</si>
  <si>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</si>
  <si>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</si>
  <si>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</si>
  <si>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</si>
  <si>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</si>
  <si>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</si>
  <si>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</si>
  <si>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</si>
  <si>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</si>
  <si>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</si>
  <si>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</si>
  <si>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</si>
  <si>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</si>
  <si>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</si>
  <si>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</si>
  <si>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</si>
  <si>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</si>
  <si>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</si>
  <si>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</si>
  <si>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</si>
  <si>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</si>
  <si>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</si>
  <si>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</si>
  <si>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</si>
  <si>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</si>
  <si>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</si>
  <si>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</si>
  <si>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</si>
  <si>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</si>
  <si>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</si>
  <si>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</si>
  <si>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</si>
  <si>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</si>
  <si>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</si>
  <si>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</si>
  <si>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</si>
  <si>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</si>
  <si>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</si>
  <si>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</si>
  <si>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</si>
  <si>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</si>
  <si>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</si>
  <si>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</si>
  <si>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</si>
  <si>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</si>
  <si>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</si>
  <si>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</si>
  <si>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</si>
  <si>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</si>
  <si>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</si>
  <si>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</si>
  <si>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</si>
  <si>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</si>
  <si>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</si>
  <si>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</si>
  <si>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</si>
  <si>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</si>
  <si>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</si>
  <si>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</si>
  <si>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</si>
  <si>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</si>
  <si>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</si>
  <si>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</si>
  <si>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</si>
  <si>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</si>
  <si>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</si>
  <si>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</si>
  <si>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</si>
  <si>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</si>
  <si>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</si>
  <si>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</si>
  <si>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</si>
  <si>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</si>
  <si>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</si>
  <si>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</si>
  <si>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</si>
  <si>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</si>
  <si>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</si>
  <si>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</si>
  <si>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</si>
  <si>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</si>
  <si>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</si>
  <si>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</si>
  <si>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</si>
  <si>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</si>
  <si>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</si>
  <si>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</si>
  <si>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</si>
  <si>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</si>
  <si>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</si>
  <si>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</si>
  <si>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</si>
  <si>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</si>
  <si>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</si>
  <si>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</si>
  <si>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</si>
  <si>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</si>
  <si>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</si>
  <si>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</si>
  <si>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</si>
  <si>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</si>
  <si>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</si>
  <si>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</si>
  <si>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</si>
  <si>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</si>
  <si>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</si>
  <si>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</si>
  <si>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</si>
  <si>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</si>
  <si>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</si>
  <si>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</si>
  <si>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</si>
  <si>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</si>
  <si>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</si>
  <si>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</si>
  <si>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</si>
  <si>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</si>
  <si>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</si>
  <si>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</si>
  <si>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</si>
  <si>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</si>
  <si>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</si>
  <si>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</si>
  <si>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</si>
  <si>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</si>
  <si>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</si>
  <si>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</si>
  <si>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</si>
  <si>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</si>
  <si>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</si>
  <si>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</si>
  <si>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</si>
  <si>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</si>
  <si>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</si>
  <si>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</si>
  <si>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</si>
  <si>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</si>
  <si>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</si>
  <si>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</si>
  <si>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</si>
  <si>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</si>
  <si>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</si>
  <si>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</si>
  <si>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</si>
  <si>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</si>
  <si>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</si>
  <si>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</si>
  <si>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</si>
  <si>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</si>
  <si>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</si>
  <si>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</si>
  <si>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</si>
  <si>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</si>
  <si>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</si>
  <si>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</si>
  <si>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</si>
  <si>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</si>
  <si>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</si>
  <si>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</si>
  <si>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</si>
  <si>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</si>
  <si>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</si>
  <si>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</si>
  <si>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</si>
  <si>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</si>
  <si>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</si>
  <si>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</si>
  <si>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</si>
  <si>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</si>
  <si>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</si>
  <si>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</si>
  <si>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</si>
  <si>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</si>
  <si>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</si>
  <si>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</si>
  <si>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</si>
  <si>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</si>
  <si>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</si>
  <si>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</si>
  <si>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</si>
  <si>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</si>
  <si>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</si>
  <si>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</si>
  <si>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</si>
  <si>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</si>
  <si>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</si>
  <si>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</si>
  <si>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</si>
  <si>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</si>
  <si>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</si>
  <si>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</si>
  <si>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</si>
  <si>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</si>
  <si>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</si>
  <si>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</si>
  <si>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</si>
  <si>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</si>
  <si>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</si>
  <si>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</si>
  <si>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</si>
  <si>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</si>
  <si>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</si>
  <si>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</si>
  <si>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</si>
  <si>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</si>
  <si>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</si>
  <si>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</si>
  <si>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</si>
  <si>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</si>
  <si>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</si>
  <si>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</si>
  <si>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</si>
  <si>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</si>
  <si>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</si>
  <si>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</si>
  <si>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</si>
  <si>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</si>
  <si>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</si>
  <si>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</si>
  <si>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</si>
  <si>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</si>
  <si>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</si>
  <si>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</si>
  <si>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</si>
  <si>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</si>
  <si>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</si>
  <si>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</si>
  <si>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</si>
  <si>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</si>
  <si>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</si>
  <si>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</si>
  <si>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</si>
  <si>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</si>
  <si>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</si>
  <si>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</si>
  <si>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</si>
  <si>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</si>
  <si>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</si>
  <si>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</si>
  <si>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</si>
  <si>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</si>
  <si>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</si>
  <si>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</si>
  <si>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</si>
  <si>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</si>
  <si>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</si>
  <si>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</si>
  <si>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</si>
  <si>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</si>
  <si>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</si>
  <si>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</si>
  <si>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</si>
  <si>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</si>
  <si>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</si>
  <si>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</si>
  <si>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</si>
  <si>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</si>
  <si>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</si>
  <si>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</si>
  <si>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</si>
  <si>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</si>
  <si>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</si>
  <si>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</si>
  <si>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</si>
  <si>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</si>
  <si>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</si>
  <si>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</si>
  <si>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</si>
  <si>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</si>
  <si>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</si>
  <si>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</si>
  <si>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</si>
  <si>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</si>
  <si>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</si>
  <si>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</si>
  <si>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</si>
  <si>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</si>
  <si>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</si>
  <si>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</si>
  <si>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</si>
  <si>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</si>
  <si>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</si>
  <si>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</si>
  <si>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</si>
  <si>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</si>
  <si>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</si>
  <si>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</si>
  <si>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</si>
  <si>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</si>
  <si>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</si>
  <si>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</si>
  <si>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</si>
  <si>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</si>
  <si>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</si>
  <si>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</si>
  <si>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</si>
  <si>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</si>
  <si>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</si>
  <si>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</si>
  <si>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</si>
  <si>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</si>
  <si>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</si>
  <si>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</si>
  <si>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</si>
  <si>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</si>
  <si>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</si>
  <si>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</si>
  <si>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</si>
  <si>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</si>
  <si>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</si>
  <si>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</si>
  <si>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</si>
  <si>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</si>
  <si>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</si>
  <si>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</si>
  <si>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</si>
  <si>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</si>
  <si>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</si>
  <si>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</si>
  <si>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</si>
  <si>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</si>
  <si>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</si>
  <si>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</si>
  <si>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</si>
  <si>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</si>
  <si>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</si>
  <si>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</si>
  <si>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</si>
  <si>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</si>
  <si>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</si>
  <si>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</si>
  <si>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</si>
  <si>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</si>
  <si>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</si>
  <si>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</si>
  <si>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</si>
  <si>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</si>
  <si>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</si>
  <si>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</si>
  <si>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</si>
  <si>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</si>
  <si>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</si>
  <si>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</si>
  <si>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</si>
  <si>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</si>
  <si>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</si>
  <si>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</si>
  <si>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</si>
  <si>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</si>
  <si>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</si>
  <si>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</si>
  <si>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</si>
  <si>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</si>
  <si>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</si>
  <si>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</si>
  <si>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</si>
  <si>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</si>
  <si>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</si>
  <si>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</si>
  <si>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</si>
  <si>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</si>
  <si>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</si>
  <si>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</si>
  <si>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</si>
  <si>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</si>
  <si>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</si>
  <si>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</si>
  <si>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</si>
  <si>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</si>
  <si>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</si>
  <si>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</si>
  <si>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</si>
  <si>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</si>
  <si>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</si>
  <si>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</si>
  <si>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</si>
  <si>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</si>
  <si>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</si>
  <si>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</si>
  <si>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</si>
  <si>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</si>
  <si>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</si>
  <si>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</si>
  <si>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</si>
  <si>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</si>
  <si>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</si>
  <si>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</si>
  <si>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</si>
  <si>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</si>
  <si>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</si>
  <si>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</si>
  <si>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</si>
  <si>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</si>
  <si>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</si>
  <si>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</si>
  <si>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</si>
  <si>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</si>
  <si>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</si>
  <si>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</si>
  <si>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</si>
  <si>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</si>
  <si>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</si>
  <si>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</si>
  <si>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</si>
  <si>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</si>
  <si>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</si>
  <si>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</si>
  <si>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</si>
  <si>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</si>
  <si>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</si>
  <si>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</si>
  <si>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</si>
  <si>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</si>
  <si>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</si>
  <si>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</si>
  <si>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</si>
  <si>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</si>
  <si>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</si>
  <si>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</si>
  <si>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</si>
  <si>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</si>
  <si>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</si>
  <si>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</si>
  <si>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</si>
  <si>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</si>
  <si>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</si>
  <si>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</si>
  <si>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</si>
  <si>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</si>
  <si>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</si>
  <si>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</si>
  <si>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</si>
  <si>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</si>
  <si>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</si>
  <si>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</si>
  <si>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</si>
  <si>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</si>
  <si>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</si>
  <si>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</si>
  <si>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</si>
  <si>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</si>
  <si>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</si>
  <si>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</si>
  <si>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</si>
  <si>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</si>
  <si>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</si>
  <si>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</si>
  <si>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</si>
  <si>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</si>
  <si>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</si>
  <si>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</si>
  <si>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</si>
  <si>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</si>
  <si>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</si>
  <si>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</si>
  <si>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</si>
  <si>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</si>
  <si>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</si>
  <si>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</si>
  <si>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</si>
  <si>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</si>
  <si>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</si>
  <si>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</si>
  <si>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</si>
  <si>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</si>
  <si>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</si>
  <si>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</si>
  <si>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</si>
  <si>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</si>
  <si>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</si>
  <si>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</si>
  <si>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</si>
  <si>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</si>
  <si>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</si>
  <si>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</si>
  <si>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</si>
  <si>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</si>
  <si>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</si>
  <si>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</si>
  <si>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</si>
  <si>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</si>
  <si>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</si>
  <si>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</si>
  <si>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</si>
  <si>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</si>
  <si>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</si>
  <si>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</si>
  <si>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</si>
  <si>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</si>
  <si>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</si>
  <si>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</si>
  <si>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</si>
  <si>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</si>
  <si>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</si>
  <si>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</si>
  <si>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</si>
  <si>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</si>
  <si>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</si>
  <si>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</si>
  <si>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</si>
  <si>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</si>
  <si>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</si>
  <si>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</si>
  <si>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</si>
  <si>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</si>
  <si>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</si>
  <si>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</si>
  <si>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</si>
  <si>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</si>
  <si>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</si>
  <si>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</si>
  <si>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</si>
  <si>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</si>
  <si>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</si>
  <si>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</si>
  <si>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</si>
  <si>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</si>
  <si>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</si>
  <si>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</si>
  <si>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</si>
  <si>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</si>
  <si>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</si>
  <si>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</si>
  <si>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</si>
  <si>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</si>
  <si>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</si>
  <si>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</si>
  <si>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</si>
  <si>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</si>
  <si>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</si>
  <si>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</si>
  <si>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</si>
  <si>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</si>
  <si>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</si>
  <si>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</si>
  <si>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</si>
  <si>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</si>
  <si>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</si>
  <si>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</si>
  <si>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</si>
  <si>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</si>
  <si>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</si>
  <si>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</si>
  <si>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</si>
  <si>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</si>
  <si>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</si>
  <si>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</si>
  <si>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</si>
  <si>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</si>
  <si>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</si>
  <si>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</si>
  <si>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</si>
  <si>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</si>
  <si>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</si>
  <si>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</si>
  <si>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</si>
  <si>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</si>
  <si>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</si>
  <si>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</si>
  <si>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</si>
  <si>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</si>
  <si>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</si>
  <si>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</si>
  <si>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</si>
  <si>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</si>
  <si>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</si>
  <si>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</si>
  <si>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</si>
  <si>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</si>
  <si>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</si>
  <si>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</si>
  <si>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</si>
  <si>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</si>
  <si>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</si>
  <si>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</si>
  <si>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</si>
  <si>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</si>
  <si>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</si>
  <si>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</si>
  <si>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</si>
  <si>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</si>
  <si>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</si>
  <si>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</si>
  <si>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</si>
  <si>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</si>
  <si>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</si>
  <si>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</si>
  <si>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</si>
  <si>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</si>
  <si>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</si>
  <si>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</si>
  <si>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</si>
  <si>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</si>
  <si>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</si>
  <si>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</si>
  <si>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</si>
  <si>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</si>
  <si>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</si>
  <si>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</si>
  <si>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</si>
  <si>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</si>
  <si>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</si>
  <si>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</si>
  <si>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</si>
  <si>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</si>
  <si>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</si>
  <si>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</si>
  <si>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</si>
  <si>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</si>
  <si>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</si>
  <si>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</si>
  <si>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</si>
  <si>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</si>
  <si>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</si>
  <si>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</si>
  <si>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</si>
  <si>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</si>
  <si>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</si>
  <si>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</si>
  <si>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</si>
  <si>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</si>
  <si>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</si>
  <si>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</si>
  <si>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</si>
  <si>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</si>
  <si>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</si>
  <si>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</si>
  <si>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</si>
  <si>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</si>
  <si>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</si>
  <si>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</si>
  <si>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</si>
  <si>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</si>
  <si>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</si>
  <si>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</si>
  <si>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</si>
  <si>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</si>
  <si>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</si>
  <si>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</si>
  <si>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</si>
  <si>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</si>
  <si>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</si>
  <si>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</si>
  <si>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</si>
  <si>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</si>
  <si>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</si>
  <si>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</si>
  <si>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</si>
  <si>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</si>
  <si>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</si>
  <si>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</si>
  <si>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</si>
  <si>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</si>
  <si>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</si>
  <si>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</si>
  <si>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</si>
  <si>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</si>
  <si>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</si>
  <si>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</si>
  <si>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</si>
  <si>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</si>
  <si>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</si>
  <si>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</si>
  <si>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</si>
  <si>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</si>
  <si>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</si>
  <si>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</si>
  <si>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</si>
  <si>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</si>
  <si>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</si>
  <si>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</si>
  <si>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</si>
  <si>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</si>
  <si>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</si>
  <si>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</si>
  <si>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</si>
  <si>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</si>
  <si>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</si>
  <si>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</si>
  <si>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</si>
  <si>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</si>
  <si>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</si>
  <si>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</si>
  <si>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</si>
  <si>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</si>
  <si>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</si>
  <si>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</si>
  <si>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</si>
  <si>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</si>
  <si>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</si>
  <si>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</si>
  <si>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</si>
  <si>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</si>
  <si>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</si>
  <si>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</si>
  <si>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</si>
  <si>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</si>
  <si>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</si>
  <si>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</si>
  <si>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</si>
  <si>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</si>
  <si>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</si>
  <si>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</si>
  <si>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</si>
  <si>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</si>
  <si>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</si>
  <si>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</si>
  <si>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</si>
  <si>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</si>
  <si>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</si>
  <si>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</si>
  <si>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</si>
  <si>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</si>
  <si>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</si>
  <si>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</si>
  <si>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</si>
  <si>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</si>
  <si>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</si>
  <si>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</si>
  <si>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</si>
  <si>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</si>
  <si>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</si>
  <si>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</si>
  <si>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</si>
  <si>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</si>
  <si>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</si>
  <si>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</si>
  <si>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</si>
  <si>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</si>
  <si>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</si>
  <si>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</si>
  <si>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</si>
  <si>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</si>
  <si>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</si>
  <si>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</si>
  <si>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</si>
  <si>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</si>
  <si>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</si>
  <si>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</si>
  <si>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</si>
  <si>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</si>
  <si>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</si>
  <si>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</si>
  <si>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</si>
  <si>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</si>
  <si>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</si>
  <si>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</si>
  <si>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</si>
  <si>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</si>
  <si>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</si>
  <si>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</si>
  <si>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</si>
  <si>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</si>
  <si>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</si>
  <si>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</si>
  <si>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</si>
  <si>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</si>
  <si>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</si>
  <si>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</si>
  <si>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</si>
  <si>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</si>
  <si>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</si>
  <si>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</si>
  <si>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</si>
  <si>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</si>
  <si>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</si>
  <si>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</si>
  <si>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</si>
  <si>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</si>
  <si>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</si>
  <si>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</si>
  <si>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</si>
  <si>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</si>
  <si>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</si>
  <si>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</si>
  <si>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</si>
  <si>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</si>
  <si>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</si>
  <si>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</si>
  <si>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</si>
  <si>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</si>
  <si>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</si>
  <si>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</si>
  <si>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</si>
  <si>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</si>
  <si>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</si>
  <si>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</si>
  <si>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</si>
  <si>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</si>
  <si>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</si>
  <si>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</si>
  <si>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</si>
  <si>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</si>
  <si>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</si>
  <si>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</si>
  <si>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</si>
  <si>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</si>
  <si>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</si>
  <si>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</si>
  <si>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</si>
  <si>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</si>
  <si>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</si>
  <si>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</si>
  <si>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</si>
  <si>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</si>
  <si>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</si>
  <si>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</si>
  <si>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</si>
  <si>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</si>
  <si>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</si>
  <si>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</si>
  <si>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</si>
  <si>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</si>
  <si>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</si>
  <si>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</si>
  <si>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</si>
  <si>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</si>
  <si>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</si>
  <si>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</si>
  <si>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</si>
  <si>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</si>
  <si>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</si>
  <si>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</si>
  <si>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</si>
  <si>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</si>
  <si>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</si>
  <si>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</si>
  <si>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</si>
  <si>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</si>
  <si>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</si>
  <si>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</si>
  <si>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</si>
  <si>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</si>
  <si>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</si>
  <si>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</si>
  <si>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</si>
  <si>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</si>
  <si>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</si>
  <si>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</si>
  <si>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</si>
  <si>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</si>
  <si>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</si>
  <si>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</si>
  <si>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</si>
  <si>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</si>
  <si>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</si>
  <si>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</si>
  <si>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</si>
  <si>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</si>
  <si>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</si>
  <si>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</si>
  <si>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</si>
  <si>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</si>
  <si>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</si>
  <si>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</si>
  <si>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</si>
  <si>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</si>
  <si>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</si>
  <si>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</si>
  <si>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</si>
  <si>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</si>
  <si>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</si>
  <si>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</si>
  <si>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</si>
  <si>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</si>
  <si>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</si>
  <si>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</si>
  <si>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</si>
  <si>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</si>
  <si>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</si>
  <si>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</si>
  <si>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</si>
  <si>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</si>
  <si>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</si>
  <si>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</si>
  <si>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</si>
  <si>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</si>
  <si>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</si>
  <si>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</si>
  <si>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</si>
  <si>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</si>
  <si>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</si>
  <si>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</si>
  <si>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</si>
  <si>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</si>
  <si>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</si>
  <si>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</si>
  <si>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</si>
  <si>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</si>
  <si>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</si>
  <si>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</si>
  <si>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</si>
  <si>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</si>
  <si>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</si>
  <si>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</si>
  <si>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</si>
  <si>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</si>
  <si>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</si>
  <si>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</si>
  <si>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</si>
  <si>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</si>
  <si>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</si>
  <si>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</si>
  <si>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</si>
  <si>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</si>
  <si>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</si>
  <si>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</si>
  <si>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</si>
  <si>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</si>
  <si>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</si>
  <si>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</si>
  <si>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</si>
  <si>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</si>
  <si>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</si>
  <si>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</si>
  <si>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</si>
  <si>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</si>
  <si>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</si>
  <si>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</si>
  <si>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</si>
  <si>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</si>
  <si>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</si>
  <si>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</si>
  <si>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</si>
  <si>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</si>
  <si>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</si>
  <si>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</si>
  <si>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</si>
  <si>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</si>
  <si>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</si>
  <si>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</si>
  <si>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</si>
  <si>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</si>
  <si>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</si>
  <si>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</si>
  <si>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</si>
  <si>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</si>
  <si>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</si>
  <si>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</si>
  <si>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</si>
  <si>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</si>
  <si>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</si>
  <si>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</si>
  <si>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</si>
  <si>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</si>
  <si>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</si>
  <si>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</si>
  <si>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</si>
  <si>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</si>
  <si>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</si>
  <si>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</si>
  <si>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</si>
  <si>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</si>
  <si>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</si>
  <si>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</si>
  <si>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</si>
  <si>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</si>
  <si>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</si>
  <si>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</si>
  <si>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</si>
  <si>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</si>
  <si>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</si>
  <si>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</si>
  <si>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</si>
  <si>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</si>
  <si>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</si>
  <si>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</si>
  <si>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</si>
  <si>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</si>
  <si>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</si>
  <si>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</si>
  <si>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</si>
  <si>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</si>
  <si>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</si>
  <si>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</si>
  <si>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</si>
  <si>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</si>
  <si>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</si>
  <si>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</si>
  <si>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</si>
  <si>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</si>
  <si>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</si>
  <si>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</si>
  <si>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</si>
  <si>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</si>
  <si>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</si>
  <si>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</si>
  <si>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</si>
  <si>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</si>
  <si>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</si>
  <si>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</si>
  <si>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</si>
  <si>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</si>
  <si>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</si>
  <si>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</si>
  <si>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</si>
  <si>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</si>
  <si>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</si>
  <si>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</si>
  <si>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</si>
  <si>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</si>
  <si>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</si>
  <si>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</si>
  <si>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</si>
  <si>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</si>
  <si>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</si>
  <si>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</si>
  <si>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</si>
  <si>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</si>
  <si>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</si>
  <si>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</si>
  <si>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</si>
  <si>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</si>
  <si>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</si>
  <si>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</si>
  <si>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</si>
  <si>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</si>
  <si>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</si>
  <si>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</si>
  <si>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</si>
  <si>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</si>
  <si>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</si>
  <si>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</si>
  <si>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</si>
  <si>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</si>
  <si>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</si>
  <si>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</si>
  <si>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</si>
  <si>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</si>
  <si>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</si>
  <si>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</si>
  <si>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</si>
  <si>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</si>
  <si>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</si>
  <si>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</si>
  <si>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</si>
  <si>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</si>
  <si>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</si>
  <si>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</si>
  <si>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</si>
  <si>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</si>
  <si>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</si>
  <si>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</si>
  <si>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</si>
  <si>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</si>
  <si>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</si>
  <si>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</si>
  <si>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</si>
  <si>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</si>
  <si>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</si>
  <si>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</si>
  <si>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</si>
  <si>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</si>
  <si>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</si>
  <si>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</si>
  <si>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</si>
  <si>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</si>
  <si>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</si>
  <si>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</si>
  <si>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</si>
  <si>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</si>
  <si>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</si>
  <si>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</si>
  <si>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</si>
  <si>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</si>
  <si>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</si>
  <si>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</si>
  <si>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</si>
  <si>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</si>
  <si>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</si>
  <si>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</si>
  <si>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</si>
  <si>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</si>
  <si>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</si>
  <si>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</si>
  <si>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</si>
  <si>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</si>
  <si>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</si>
  <si>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</si>
  <si>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</si>
  <si>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</si>
  <si>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</si>
  <si>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</si>
  <si>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</si>
  <si>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</si>
  <si>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</si>
  <si>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</si>
  <si>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</si>
  <si>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</si>
  <si>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</si>
  <si>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</si>
  <si>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</si>
  <si>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</si>
  <si>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</si>
  <si>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</si>
  <si>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</si>
  <si>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</si>
  <si>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</si>
  <si>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</si>
  <si>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</si>
  <si>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</si>
  <si>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</si>
  <si>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</si>
  <si>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</si>
  <si>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</si>
  <si>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</si>
  <si>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</si>
  <si>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</si>
  <si>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</si>
  <si>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</si>
  <si>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</si>
  <si>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</si>
  <si>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</si>
  <si>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</si>
  <si>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</si>
  <si>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</si>
  <si>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</si>
  <si>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</si>
  <si>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</si>
  <si>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</si>
  <si>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</si>
  <si>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</si>
  <si>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</si>
  <si>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</si>
  <si>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</si>
  <si>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</si>
  <si>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</si>
  <si>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</si>
  <si>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</si>
  <si>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</si>
  <si>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</si>
  <si>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</si>
  <si>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</si>
  <si>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</si>
  <si>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</si>
  <si>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</si>
  <si>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</si>
  <si>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</si>
  <si>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</si>
  <si>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</si>
  <si>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</si>
  <si>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</si>
  <si>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</si>
  <si>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</si>
  <si>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</si>
  <si>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</si>
  <si>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</si>
  <si>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</si>
  <si>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</si>
  <si>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</si>
  <si>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</si>
  <si>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</si>
  <si>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</si>
  <si>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</si>
  <si>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</si>
  <si>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</si>
  <si>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</si>
  <si>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</si>
  <si>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</si>
  <si>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</si>
  <si>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</si>
  <si>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</si>
  <si>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</si>
  <si>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</si>
  <si>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</si>
  <si>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</si>
  <si>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</si>
  <si>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</si>
  <si>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</si>
  <si>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</si>
  <si>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</si>
  <si>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</si>
  <si>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</si>
  <si>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</si>
  <si>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</si>
  <si>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</si>
  <si>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</si>
  <si>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</si>
  <si>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</si>
  <si>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</si>
  <si>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</si>
  <si>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</si>
  <si>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</si>
  <si>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</si>
  <si>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</si>
  <si>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</si>
  <si>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</si>
  <si>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</si>
  <si>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</si>
  <si>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</si>
  <si>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</si>
  <si>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</si>
  <si>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</si>
  <si>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</si>
  <si>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</si>
  <si>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</si>
  <si>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</si>
  <si>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</si>
  <si>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</si>
  <si>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</si>
  <si>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</si>
  <si>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</si>
  <si>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</si>
  <si>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</si>
  <si>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</si>
  <si>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</si>
  <si>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</si>
  <si>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</si>
  <si>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</si>
  <si>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</si>
  <si>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</si>
  <si>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</si>
  <si>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</si>
  <si>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</si>
  <si>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</si>
  <si>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</si>
  <si>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</si>
  <si>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</si>
  <si>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</si>
  <si>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</si>
  <si>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</si>
  <si>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</si>
  <si>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</si>
  <si>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</si>
  <si>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</si>
  <si>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</si>
  <si>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</si>
  <si>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</si>
  <si>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</si>
  <si>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</si>
  <si>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</si>
  <si>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</si>
  <si>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</si>
  <si>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</si>
  <si>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</si>
  <si>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</si>
  <si>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</si>
  <si>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</si>
  <si>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</si>
  <si>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</si>
  <si>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</si>
  <si>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</si>
  <si>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</si>
  <si>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</si>
  <si>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</si>
  <si>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</si>
  <si>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</si>
  <si>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</si>
  <si>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</si>
  <si>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</si>
  <si>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</si>
  <si>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</si>
  <si>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</si>
  <si>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</si>
  <si>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</si>
  <si>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</si>
  <si>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</si>
  <si>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</si>
  <si>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</si>
  <si>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</si>
  <si>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</si>
  <si>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</si>
  <si>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</si>
  <si>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</si>
  <si>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</si>
  <si>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</si>
  <si>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</si>
  <si>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</si>
  <si>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</si>
  <si>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</si>
  <si>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</si>
  <si>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</si>
  <si>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</si>
  <si>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</si>
  <si>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</si>
  <si>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</si>
  <si>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</si>
  <si>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</si>
  <si>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</si>
  <si>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</si>
  <si>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</si>
  <si>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</si>
  <si>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</si>
  <si>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</si>
  <si>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</si>
  <si>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</si>
  <si>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</si>
  <si>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</si>
  <si>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</si>
  <si>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</si>
  <si>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</si>
  <si>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</si>
  <si>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</si>
  <si>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</si>
  <si>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</si>
  <si>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</si>
  <si>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</si>
  <si>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</si>
  <si>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</si>
  <si>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</si>
  <si>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</si>
  <si>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</si>
  <si>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</si>
  <si>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</si>
  <si>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</si>
  <si>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</si>
  <si>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</si>
  <si>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</si>
  <si>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</si>
  <si>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</si>
  <si>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</si>
  <si>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</si>
  <si>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</si>
  <si>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</si>
  <si>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</si>
  <si>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</si>
  <si>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</si>
  <si>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</si>
  <si>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</si>
  <si>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</si>
  <si>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</si>
  <si>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</si>
  <si>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</si>
  <si>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</si>
  <si>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</si>
  <si>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</si>
  <si>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</si>
  <si>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</si>
  <si>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</si>
  <si>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</si>
  <si>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</si>
  <si>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</si>
  <si>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</si>
  <si>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</si>
  <si>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</si>
  <si>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</si>
  <si>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</si>
  <si>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</si>
  <si>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</si>
  <si>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</si>
  <si>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</si>
  <si>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</si>
  <si>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</si>
  <si>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</si>
  <si>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</si>
  <si>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</si>
  <si>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</si>
  <si>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</si>
  <si>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</si>
  <si>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</si>
  <si>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</si>
  <si>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</si>
  <si>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</si>
  <si>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</si>
  <si>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</si>
  <si>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</si>
  <si>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</si>
  <si>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</si>
  <si>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</si>
  <si>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</si>
  <si>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</si>
  <si>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</si>
  <si>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</si>
  <si>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</si>
  <si>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</si>
  <si>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</si>
  <si>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</si>
  <si>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</si>
  <si>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</si>
  <si>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</si>
  <si>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</si>
  <si>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</si>
  <si>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</si>
  <si>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</si>
  <si>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</si>
  <si>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</si>
  <si>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</si>
  <si>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</si>
  <si>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</si>
  <si>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</si>
  <si>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</si>
  <si>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</si>
  <si>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</si>
  <si>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</si>
  <si>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</si>
  <si>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</si>
  <si>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</si>
  <si>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</si>
  <si>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</si>
  <si>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</si>
  <si>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</si>
  <si>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</si>
  <si>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</si>
  <si>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</si>
  <si>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</si>
  <si>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</si>
  <si>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</si>
  <si>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</si>
  <si>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</si>
  <si>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</si>
  <si>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</si>
  <si>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</si>
  <si>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</si>
  <si>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</si>
  <si>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</si>
  <si>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</si>
  <si>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</si>
  <si>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</si>
  <si>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</si>
  <si>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</si>
  <si>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</si>
  <si>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</si>
  <si>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</si>
  <si>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</si>
  <si>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</si>
  <si>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</si>
  <si>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</si>
  <si>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</si>
  <si>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</si>
  <si>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</si>
  <si>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</si>
  <si>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</si>
  <si>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</si>
  <si>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</si>
  <si>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</si>
  <si>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</si>
  <si>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</si>
  <si>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</si>
  <si>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</si>
  <si>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</si>
  <si>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</si>
  <si>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</si>
  <si>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</si>
  <si>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</si>
  <si>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</si>
  <si>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</si>
  <si>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</si>
  <si>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</si>
  <si>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</si>
  <si>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</si>
  <si>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</si>
  <si>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</si>
  <si>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</si>
  <si>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</si>
  <si>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</si>
  <si>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</si>
  <si>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</si>
  <si>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</si>
  <si>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</si>
  <si>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</si>
  <si>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</si>
  <si>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</si>
  <si>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</si>
  <si>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</si>
  <si>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</si>
  <si>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</si>
  <si>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</si>
  <si>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</si>
  <si>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</si>
  <si>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</si>
  <si>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</si>
  <si>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</si>
  <si>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</si>
  <si>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</si>
  <si>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</si>
  <si>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</si>
  <si>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</si>
  <si>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</si>
  <si>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</si>
  <si>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</si>
  <si>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</si>
  <si>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</si>
  <si>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</si>
  <si>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</si>
  <si>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</si>
  <si>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</si>
  <si>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</si>
  <si>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</si>
  <si>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</si>
  <si>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</si>
  <si>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</si>
  <si>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</si>
  <si>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</si>
  <si>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</si>
  <si>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</si>
  <si>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</si>
  <si>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</si>
  <si>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</si>
  <si>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</si>
  <si>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</si>
  <si>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</si>
  <si>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</si>
  <si>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</si>
  <si>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</si>
  <si>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</si>
  <si>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</si>
  <si>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</si>
  <si>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</si>
  <si>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</si>
  <si>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</si>
  <si>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</si>
  <si>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</si>
  <si>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</si>
  <si>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</si>
  <si>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</si>
  <si>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</si>
  <si>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</si>
  <si>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</si>
  <si>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</si>
  <si>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</si>
  <si>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</si>
  <si>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</si>
  <si>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</si>
  <si>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</si>
  <si>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</si>
  <si>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</si>
  <si>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</si>
  <si>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</si>
  <si>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</si>
  <si>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</si>
  <si>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</si>
  <si>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</si>
  <si>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</si>
  <si>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</si>
  <si>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</si>
  <si>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</si>
  <si>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</si>
  <si>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</si>
  <si>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</si>
  <si>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</si>
  <si>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</si>
  <si>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</si>
  <si>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</si>
  <si>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</si>
  <si>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</si>
  <si>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</si>
  <si>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</si>
  <si>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</si>
  <si>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</si>
  <si>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</si>
  <si>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</si>
  <si>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</si>
  <si>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</si>
  <si>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</si>
  <si>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</si>
  <si>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</si>
  <si>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</si>
  <si>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</si>
  <si>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</si>
  <si>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</si>
  <si>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</si>
  <si>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</si>
  <si>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</si>
  <si>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</si>
  <si>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</si>
  <si>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</si>
  <si>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</si>
  <si>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</si>
  <si>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</si>
  <si>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</si>
  <si>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</si>
  <si>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</si>
  <si>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</si>
  <si>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</si>
  <si>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</si>
  <si>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</si>
  <si>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</si>
  <si>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</si>
  <si>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</si>
  <si>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</si>
  <si>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</si>
  <si>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</si>
  <si>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</si>
  <si>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</si>
  <si>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</si>
  <si>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</si>
  <si>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</si>
  <si>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</si>
  <si>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</si>
  <si>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</si>
  <si>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</si>
  <si>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</si>
  <si>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</si>
  <si>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</si>
  <si>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</si>
  <si>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</si>
  <si>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</si>
  <si>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</si>
  <si>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</si>
  <si>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</si>
  <si>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</si>
  <si>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</si>
  <si>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</si>
  <si>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</si>
  <si>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</si>
  <si>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</si>
  <si>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</si>
  <si>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</si>
  <si>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</si>
  <si>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</si>
  <si>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</si>
  <si>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</si>
  <si>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</si>
  <si>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</si>
  <si>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</si>
  <si>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</si>
  <si>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</si>
  <si>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</si>
  <si>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</si>
  <si>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</si>
  <si>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</si>
  <si>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</si>
  <si>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</si>
  <si>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</si>
  <si>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</si>
  <si>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</si>
  <si>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</si>
  <si>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</si>
  <si>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</si>
  <si>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</si>
  <si>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</si>
  <si>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</si>
  <si>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</si>
  <si>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</si>
  <si>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</si>
  <si>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</si>
  <si>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</si>
  <si>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</si>
  <si>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</si>
  <si>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</si>
  <si>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</si>
  <si>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</si>
  <si>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</si>
  <si>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</si>
  <si>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</si>
  <si>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</si>
  <si>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</si>
  <si>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</si>
  <si>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</si>
  <si>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</si>
  <si>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</si>
  <si>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</si>
  <si>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</si>
  <si>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</si>
  <si>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</si>
  <si>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</si>
  <si>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</si>
  <si>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</si>
  <si>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</si>
  <si>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</si>
  <si>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</si>
  <si>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</si>
  <si>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</si>
  <si>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</si>
  <si>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</si>
  <si>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</si>
  <si>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</si>
  <si>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</si>
  <si>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</si>
  <si>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</si>
  <si>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</si>
  <si>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</si>
  <si>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</si>
  <si>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</si>
  <si>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</si>
  <si>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</si>
  <si>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</si>
  <si>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</si>
  <si>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</si>
  <si>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</si>
  <si>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</si>
  <si>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</si>
  <si>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</si>
  <si>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</si>
  <si>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</si>
  <si>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</si>
  <si>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</si>
  <si>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</si>
  <si>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</si>
  <si>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</si>
  <si>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</si>
  <si>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</si>
  <si>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</si>
  <si>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</si>
  <si>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</si>
  <si>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</si>
  <si>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</si>
  <si>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</si>
  <si>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</si>
  <si>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</si>
  <si>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</si>
  <si>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</si>
  <si>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</si>
  <si>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</si>
  <si>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</si>
  <si>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</si>
  <si>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</si>
  <si>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</si>
  <si>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</si>
  <si>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</si>
  <si>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</si>
  <si>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</si>
  <si>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</si>
  <si>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</si>
  <si>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</si>
  <si>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</si>
  <si>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</si>
  <si>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</si>
  <si>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</si>
  <si>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</si>
  <si>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</si>
  <si>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</si>
  <si>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</si>
  <si>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</si>
  <si>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</si>
  <si>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</si>
  <si>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</si>
  <si>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</si>
  <si>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</si>
  <si>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</si>
  <si>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</si>
  <si>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</si>
  <si>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</si>
  <si>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</si>
  <si>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</si>
  <si>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</si>
  <si>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</si>
  <si>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</si>
  <si>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</si>
  <si>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</si>
  <si>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</si>
  <si>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</si>
  <si>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</si>
  <si>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</si>
  <si>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</si>
  <si>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</si>
  <si>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</si>
  <si>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</si>
  <si>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</si>
  <si>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</si>
  <si>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</si>
  <si>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</si>
  <si>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</si>
  <si>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</si>
  <si>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</si>
  <si>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</si>
  <si>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</si>
  <si>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</si>
  <si>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</si>
  <si>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</si>
  <si>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</si>
  <si>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</si>
  <si>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</si>
  <si>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</si>
  <si>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</si>
  <si>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</si>
  <si>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</si>
  <si>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</si>
  <si>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</si>
  <si>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</si>
  <si>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</si>
  <si>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</si>
  <si>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</si>
  <si>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</si>
  <si>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</si>
  <si>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</si>
  <si>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</si>
  <si>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</si>
  <si>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</si>
  <si>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</si>
  <si>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</si>
  <si>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</si>
  <si>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</si>
  <si>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</si>
  <si>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</si>
  <si>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</si>
  <si>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</si>
  <si>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</si>
  <si>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</si>
  <si>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</si>
  <si>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</si>
  <si>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</si>
  <si>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</si>
  <si>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</si>
  <si>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</si>
  <si>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</si>
  <si>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</si>
  <si>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</si>
  <si>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</si>
  <si>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</si>
  <si>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</si>
  <si>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</si>
  <si>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</si>
  <si>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</si>
  <si>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</si>
  <si>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</si>
  <si>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</si>
  <si>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</si>
  <si>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</si>
  <si>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</si>
  <si>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</si>
  <si>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</si>
  <si>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</si>
  <si>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</si>
  <si>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</si>
  <si>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</si>
  <si>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</si>
  <si>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</si>
  <si>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</si>
  <si>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</si>
  <si>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</si>
  <si>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</si>
  <si>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</si>
  <si>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</si>
  <si>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</si>
  <si>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</si>
  <si>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</si>
  <si>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</si>
  <si>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</si>
  <si>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</si>
  <si>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</si>
  <si>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</si>
  <si>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</si>
  <si>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</si>
  <si>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</si>
  <si>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</si>
  <si>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</si>
  <si>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</si>
  <si>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</si>
  <si>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</si>
  <si>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</si>
  <si>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</si>
  <si>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</si>
  <si>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</si>
  <si>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</si>
  <si>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</si>
  <si>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</si>
  <si>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</si>
  <si>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</si>
  <si>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</si>
  <si>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</si>
  <si>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</si>
  <si>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</si>
  <si>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</si>
  <si>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</si>
  <si>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</si>
  <si>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</si>
  <si>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</si>
  <si>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</si>
  <si>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</si>
  <si>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</si>
  <si>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</si>
  <si>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</si>
  <si>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</si>
  <si>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</si>
  <si>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</si>
  <si>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</si>
  <si>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</si>
  <si>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</si>
  <si>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</si>
  <si>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</si>
  <si>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</si>
  <si>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</si>
  <si>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</si>
  <si>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</si>
  <si>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</si>
  <si>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</si>
  <si>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</si>
  <si>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</si>
  <si>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</si>
  <si>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</si>
  <si>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</si>
  <si>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</si>
  <si>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</si>
  <si>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</si>
  <si>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</si>
  <si>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</si>
  <si>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</si>
  <si>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</si>
  <si>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</si>
  <si>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</si>
  <si>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</si>
  <si>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</si>
  <si>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</si>
  <si>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</si>
  <si>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</si>
  <si>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</si>
  <si>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</si>
  <si>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</si>
  <si>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</si>
  <si>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</si>
  <si>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</si>
  <si>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</si>
  <si>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</si>
  <si>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</si>
  <si>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</si>
  <si>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</si>
  <si>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</si>
  <si>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</si>
  <si>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</si>
  <si>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</si>
  <si>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</si>
  <si>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</si>
  <si>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</si>
  <si>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</si>
  <si>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</si>
  <si>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</si>
  <si>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</si>
  <si>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</si>
  <si>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</si>
  <si>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</si>
  <si>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</si>
  <si>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</si>
  <si>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</si>
  <si>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</si>
  <si>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</si>
  <si>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</si>
  <si>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</si>
  <si>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</si>
  <si>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</si>
  <si>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</si>
  <si>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</si>
  <si>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</si>
  <si>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</si>
  <si>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</si>
  <si>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</si>
  <si>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</si>
  <si>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</si>
  <si>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</si>
  <si>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</si>
  <si>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</si>
  <si>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</si>
  <si>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</si>
  <si>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</si>
  <si>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</si>
  <si>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</si>
  <si>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</si>
  <si>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</si>
  <si>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</si>
  <si>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</si>
  <si>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</si>
  <si>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</si>
  <si>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</si>
  <si>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</si>
  <si>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</si>
  <si>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</si>
  <si>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</si>
  <si>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</si>
  <si>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</si>
  <si>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</si>
  <si>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</si>
  <si>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</si>
  <si>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</si>
  <si>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</si>
  <si>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</si>
  <si>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</si>
  <si>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</si>
  <si>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</si>
  <si>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</si>
  <si>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</si>
  <si>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</si>
  <si>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</si>
  <si>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</si>
  <si>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</si>
  <si>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</si>
  <si>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</si>
  <si>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</si>
  <si>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</si>
  <si>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</si>
  <si>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</si>
  <si>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</si>
  <si>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</si>
  <si>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</si>
  <si>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</si>
  <si>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</si>
  <si>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</si>
  <si>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</si>
  <si>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</si>
  <si>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</si>
  <si>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</si>
  <si>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</si>
  <si>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</si>
  <si>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</si>
  <si>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</si>
  <si>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</si>
  <si>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</si>
  <si>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</si>
  <si>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</si>
  <si>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</si>
  <si>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</si>
  <si>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</si>
  <si>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</si>
  <si>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</si>
  <si>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</si>
  <si>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</si>
  <si>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</si>
  <si>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</si>
  <si>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</si>
  <si>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</si>
  <si>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</si>
  <si>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</si>
  <si>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</si>
  <si>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</si>
  <si>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</si>
  <si>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</si>
  <si>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</si>
  <si>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</si>
  <si>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</si>
  <si>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</si>
  <si>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</si>
  <si>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</si>
  <si>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</si>
  <si>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</si>
  <si>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</si>
  <si>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</si>
  <si>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</si>
  <si>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</si>
  <si>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</si>
  <si>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</si>
  <si>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</si>
  <si>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</si>
  <si>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</si>
  <si>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</si>
  <si>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</si>
  <si>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</si>
  <si>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</si>
  <si>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</si>
  <si>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</si>
  <si>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</si>
  <si>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</si>
  <si>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</si>
  <si>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</si>
  <si>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</si>
  <si>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</si>
  <si>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</si>
  <si>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</si>
  <si>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</si>
  <si>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</si>
  <si>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</si>
  <si>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</si>
  <si>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</si>
  <si>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</si>
  <si>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</si>
  <si>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</si>
  <si>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</si>
  <si>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</si>
  <si>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</si>
  <si>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</si>
  <si>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</si>
  <si>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</si>
  <si>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</si>
  <si>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</si>
  <si>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</si>
  <si>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</si>
  <si>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</si>
  <si>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</si>
  <si>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</si>
  <si>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</si>
  <si>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</si>
  <si>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</si>
  <si>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</si>
  <si>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</si>
  <si>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</si>
  <si>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</si>
  <si>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</si>
  <si>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</si>
  <si>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</si>
  <si>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</si>
  <si>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</si>
  <si>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</si>
  <si>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</si>
  <si>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</si>
  <si>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</si>
  <si>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</si>
  <si>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</si>
  <si>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</si>
  <si>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</si>
  <si>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</si>
  <si>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</si>
  <si>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</si>
  <si>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</si>
  <si>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</si>
  <si>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</si>
  <si>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</si>
  <si>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</si>
  <si>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</si>
  <si>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</si>
  <si>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</si>
  <si>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</si>
  <si>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</si>
  <si>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</si>
  <si>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</si>
  <si>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</si>
  <si>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</si>
  <si>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</si>
  <si>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</si>
  <si>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</si>
  <si>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</si>
  <si>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</si>
  <si>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</si>
  <si>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</si>
  <si>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</si>
  <si>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</si>
  <si>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</si>
  <si>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</si>
  <si>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</si>
  <si>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</si>
  <si>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</si>
  <si>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</si>
  <si>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</si>
  <si>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</si>
  <si>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</si>
  <si>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</si>
  <si>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</si>
  <si>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</si>
  <si>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</si>
  <si>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</si>
  <si>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</si>
  <si>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</si>
  <si>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</si>
  <si>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</si>
  <si>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</si>
  <si>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</si>
  <si>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</si>
  <si>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</si>
  <si>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</si>
  <si>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</si>
  <si>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</si>
  <si>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</si>
  <si>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</si>
  <si>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</si>
  <si>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</si>
  <si>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</si>
  <si>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</si>
  <si>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</si>
  <si>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</si>
  <si>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</si>
  <si>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</si>
  <si>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</si>
  <si>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</si>
  <si>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</si>
  <si>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</si>
  <si>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</si>
  <si>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</si>
  <si>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</si>
  <si>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</si>
  <si>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</si>
  <si>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</si>
  <si>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</si>
  <si>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</si>
  <si>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</si>
  <si>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</si>
  <si>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</si>
  <si>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</si>
  <si>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</si>
  <si>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</si>
  <si>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</si>
  <si>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</si>
  <si>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</si>
  <si>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</si>
  <si>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</si>
  <si>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</si>
  <si>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</si>
  <si>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</si>
  <si>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</si>
  <si>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</si>
  <si>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</si>
  <si>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</si>
  <si>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</si>
  <si>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</si>
  <si>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</si>
  <si>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</si>
  <si>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</si>
  <si>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</si>
  <si>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</si>
  <si>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</si>
  <si>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</si>
  <si>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</si>
  <si>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</si>
  <si>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</si>
  <si>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</si>
  <si>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</si>
  <si>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</si>
  <si>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</si>
  <si>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</si>
  <si>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</si>
  <si>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</si>
  <si>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</si>
  <si>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</si>
  <si>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</si>
  <si>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</si>
  <si>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</si>
  <si>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</si>
  <si>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</si>
  <si>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</si>
  <si>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</si>
  <si>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</si>
  <si>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</si>
  <si>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</si>
  <si>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</si>
  <si>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</si>
  <si>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</si>
  <si>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</si>
  <si>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</si>
  <si>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</si>
  <si>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</si>
  <si>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</si>
  <si>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</si>
  <si>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</si>
  <si>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</si>
  <si>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</si>
  <si>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</si>
  <si>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</si>
  <si>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</si>
  <si>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</si>
  <si>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</si>
  <si>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</si>
  <si>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</si>
  <si>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</si>
  <si>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</si>
  <si>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</si>
  <si>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</si>
  <si>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</si>
  <si>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</si>
  <si>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</si>
  <si>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</si>
  <si>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</si>
  <si>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</si>
  <si>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</si>
  <si>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</si>
  <si>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</si>
  <si>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</si>
  <si>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</si>
  <si>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</si>
  <si>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</si>
  <si>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</si>
  <si>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</si>
  <si>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</si>
  <si>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</si>
  <si>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</si>
  <si>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</si>
  <si>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</si>
  <si>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</si>
  <si>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</si>
  <si>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</si>
  <si>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</si>
  <si>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</si>
  <si>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</si>
  <si>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</si>
  <si>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</si>
  <si>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</si>
  <si>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</si>
  <si>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</si>
  <si>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</si>
  <si>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</si>
  <si>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</si>
  <si>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</si>
  <si>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</si>
  <si>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</si>
  <si>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</si>
  <si>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</si>
  <si>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</si>
  <si>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</si>
  <si>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</si>
  <si>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</si>
  <si>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</si>
  <si>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</si>
  <si>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</si>
  <si>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</si>
  <si>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</si>
  <si>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</si>
  <si>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</si>
  <si>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</si>
  <si>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</si>
  <si>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</si>
  <si>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</si>
  <si>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</si>
  <si>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</si>
  <si>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</si>
  <si>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</si>
  <si>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</si>
  <si>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</si>
  <si>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</si>
  <si>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</si>
  <si>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</si>
  <si>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</si>
  <si>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</si>
  <si>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</si>
  <si>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</si>
  <si>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</si>
  <si>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</si>
  <si>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</si>
  <si>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</si>
  <si>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</si>
  <si>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</si>
  <si>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</si>
  <si>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</si>
  <si>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</si>
  <si>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</si>
  <si>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</si>
  <si>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</si>
  <si>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</si>
  <si>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</si>
  <si>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</si>
  <si>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</si>
  <si>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</si>
  <si>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</si>
  <si>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</si>
  <si>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</si>
  <si>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</si>
  <si>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</si>
  <si>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</si>
  <si>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</si>
  <si>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</si>
  <si>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</si>
  <si>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</si>
  <si>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</si>
  <si>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</si>
  <si>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</si>
  <si>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</si>
  <si>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</si>
  <si>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</si>
  <si>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</si>
  <si>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</si>
  <si>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</si>
  <si>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</si>
  <si>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</si>
  <si>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</si>
  <si>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</si>
  <si>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</si>
  <si>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</si>
  <si>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</si>
  <si>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</si>
  <si>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</si>
  <si>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</si>
  <si>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</si>
  <si>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</si>
  <si>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</si>
  <si>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</si>
  <si>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</si>
  <si>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</si>
  <si>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</si>
  <si>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</si>
  <si>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</si>
  <si>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</si>
  <si>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</si>
  <si>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</si>
  <si>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</si>
  <si>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</si>
  <si>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</si>
  <si>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</si>
  <si>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</si>
  <si>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</si>
  <si>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</si>
  <si>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</si>
  <si>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</si>
  <si>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</si>
  <si>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</si>
  <si>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</si>
  <si>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</si>
  <si>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</si>
  <si>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</si>
  <si>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</si>
  <si>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</si>
  <si>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</si>
  <si>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</si>
  <si>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</si>
  <si>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</si>
  <si>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</si>
  <si>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</si>
  <si>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</si>
  <si>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</si>
  <si>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</si>
  <si>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</si>
  <si>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</si>
  <si>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</si>
  <si>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</si>
  <si>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</si>
  <si>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</si>
  <si>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</si>
  <si>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</si>
  <si>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</si>
  <si>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</si>
  <si>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</si>
  <si>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</si>
  <si>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</si>
  <si>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</si>
  <si>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</si>
  <si>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</si>
  <si>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</si>
  <si>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</si>
  <si>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</si>
  <si>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</si>
  <si>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</si>
  <si>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</si>
  <si>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</si>
  <si>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</si>
  <si>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</si>
  <si>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</si>
  <si>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</si>
  <si>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</si>
  <si>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</si>
  <si>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</si>
  <si>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</si>
  <si>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</si>
  <si>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</si>
  <si>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</si>
  <si>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</si>
  <si>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</si>
  <si>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</si>
  <si>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</si>
  <si>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</si>
  <si>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</si>
  <si>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</si>
  <si>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</si>
  <si>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</si>
  <si>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</si>
  <si>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</si>
  <si>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</si>
  <si>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</si>
  <si>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</si>
  <si>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</si>
  <si>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</si>
  <si>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</si>
  <si>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</si>
  <si>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</si>
  <si>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</si>
  <si>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</si>
  <si>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</si>
  <si>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</si>
  <si>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</si>
  <si>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</si>
  <si>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</si>
  <si>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</si>
  <si>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</si>
  <si>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</si>
  <si>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</si>
  <si>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</si>
  <si>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</si>
  <si>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</si>
  <si>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</si>
  <si>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</si>
  <si>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</si>
  <si>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</si>
  <si>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</si>
  <si>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</si>
  <si>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</si>
  <si>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</si>
  <si>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</si>
  <si>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</si>
  <si>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</si>
  <si>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</si>
  <si>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</si>
  <si>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</si>
  <si>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</si>
  <si>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</si>
  <si>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</si>
  <si>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</si>
  <si>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</si>
  <si>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</si>
  <si>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</si>
  <si>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</si>
  <si>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</si>
  <si>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</si>
  <si>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</si>
  <si>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</si>
  <si>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</si>
  <si>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</si>
  <si>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</si>
  <si>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</si>
  <si>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</si>
  <si>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</si>
  <si>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</si>
  <si>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</si>
  <si>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</si>
  <si>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</si>
  <si>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</si>
  <si>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</si>
  <si>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</si>
  <si>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</si>
  <si>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</si>
  <si>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</si>
  <si>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</si>
  <si>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</si>
  <si>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</si>
  <si>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</si>
  <si>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</si>
  <si>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</si>
  <si>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</si>
  <si>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</si>
  <si>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</si>
  <si>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</si>
  <si>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</si>
  <si>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</si>
  <si>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</si>
  <si>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</si>
  <si>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</si>
  <si>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</si>
  <si>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</si>
  <si>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</si>
  <si>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</si>
  <si>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</si>
  <si>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</si>
  <si>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</si>
  <si>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</si>
  <si>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</si>
  <si>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</si>
  <si>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</si>
  <si>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</si>
  <si>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</si>
  <si>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</si>
  <si>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</si>
  <si>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</si>
  <si>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</si>
  <si>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</si>
  <si>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</si>
  <si>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</si>
  <si>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</si>
  <si>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</si>
  <si>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</si>
  <si>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</si>
  <si>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</si>
  <si>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</si>
  <si>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</si>
  <si>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</si>
  <si>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</si>
  <si>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</si>
  <si>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</si>
  <si>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</si>
  <si>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</si>
  <si>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</si>
  <si>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</si>
  <si>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</si>
  <si>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</si>
  <si>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</si>
  <si>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</si>
  <si>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</si>
  <si>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</si>
  <si>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</si>
  <si>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</si>
  <si>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</si>
  <si>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</si>
  <si>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</si>
  <si>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</si>
  <si>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</si>
  <si>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</si>
  <si>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</si>
  <si>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</si>
  <si>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</si>
  <si>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</si>
  <si>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</si>
  <si>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</si>
  <si>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</si>
  <si>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</si>
  <si>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</si>
  <si>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</si>
  <si>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</si>
  <si>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</si>
  <si>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</si>
  <si>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</si>
  <si>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</si>
  <si>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</si>
  <si>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</si>
  <si>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</si>
  <si>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</si>
  <si>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</si>
  <si>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</si>
  <si>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</si>
  <si>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</si>
  <si>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</si>
  <si>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</si>
  <si>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</si>
  <si>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</si>
  <si>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</si>
  <si>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</si>
  <si>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</si>
  <si>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</si>
  <si>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</si>
  <si>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</si>
  <si>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</si>
  <si>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</si>
  <si>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</si>
  <si>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</si>
  <si>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</si>
  <si>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</si>
  <si>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</si>
  <si>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</si>
  <si>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</si>
  <si>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</si>
  <si>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</si>
  <si>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</si>
  <si>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</si>
  <si>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</si>
  <si>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</si>
  <si>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</si>
  <si>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</si>
  <si>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</si>
  <si>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</si>
  <si>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</si>
  <si>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</si>
  <si>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</si>
  <si>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</si>
  <si>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</si>
  <si>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</si>
  <si>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</si>
  <si>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</si>
  <si>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</si>
  <si>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</si>
  <si>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</si>
  <si>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</si>
  <si>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</si>
  <si>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</si>
  <si>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</si>
  <si>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</si>
  <si>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</si>
  <si>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</si>
  <si>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</si>
  <si>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</si>
  <si>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</si>
  <si>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</si>
  <si>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</si>
  <si>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</si>
  <si>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</si>
  <si>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</si>
  <si>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</si>
  <si>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</si>
  <si>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</si>
  <si>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</si>
  <si>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</si>
  <si>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</si>
  <si>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</si>
  <si>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</si>
  <si>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</si>
  <si>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</si>
  <si>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</si>
  <si>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</si>
  <si>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</si>
  <si>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</si>
  <si>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</si>
  <si>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</si>
  <si>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</si>
  <si>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</si>
  <si>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</si>
  <si>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</si>
  <si>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</si>
  <si>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</si>
  <si>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</si>
  <si>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</si>
  <si>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</si>
  <si>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</si>
  <si>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</si>
  <si>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</si>
  <si>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</si>
  <si>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</si>
  <si>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</si>
  <si>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</si>
  <si>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</si>
  <si>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</si>
  <si>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</si>
  <si>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</si>
  <si>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</si>
  <si>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</si>
  <si>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</si>
  <si>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</si>
  <si>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</si>
  <si>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</si>
  <si>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</si>
  <si>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</si>
  <si>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</si>
  <si>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</si>
  <si>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</si>
  <si>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</si>
  <si>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</si>
  <si>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</si>
  <si>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</si>
  <si>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</si>
  <si>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</si>
  <si>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</si>
  <si>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</si>
  <si>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</si>
  <si>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</si>
  <si>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</si>
  <si>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</si>
  <si>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</si>
  <si>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</si>
  <si>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</si>
  <si>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</si>
  <si>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</si>
  <si>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</si>
  <si>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</si>
  <si>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</si>
  <si>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</si>
  <si>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</si>
  <si>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</si>
  <si>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</si>
  <si>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</si>
  <si>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</si>
  <si>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</si>
  <si>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</si>
  <si>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</si>
  <si>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</si>
  <si>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</si>
  <si>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</si>
  <si>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</si>
  <si>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</si>
  <si>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</si>
  <si>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</si>
  <si>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</si>
  <si>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</si>
  <si>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</si>
  <si>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</si>
  <si>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</si>
  <si>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</si>
  <si>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</si>
  <si>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</si>
  <si>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</si>
  <si>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</si>
  <si>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</si>
  <si>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</si>
  <si>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</si>
  <si>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</si>
  <si>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</si>
  <si>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</si>
  <si>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</si>
  <si>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</si>
  <si>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</si>
  <si>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</si>
  <si>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</si>
  <si>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</si>
  <si>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</si>
  <si>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</si>
  <si>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</si>
  <si>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</si>
  <si>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</si>
  <si>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</si>
  <si>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</si>
  <si>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</si>
  <si>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</si>
  <si>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</si>
  <si>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</si>
  <si>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</si>
  <si>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</si>
  <si>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</si>
  <si>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</si>
  <si>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</si>
  <si>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</si>
  <si>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</si>
  <si>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</si>
  <si>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</si>
  <si>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</si>
  <si>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</si>
  <si>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</si>
  <si>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</si>
  <si>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</si>
  <si>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</si>
  <si>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</si>
  <si>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</si>
  <si>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</si>
  <si>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</si>
  <si>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</si>
  <si>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</si>
  <si>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</si>
  <si>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</si>
  <si>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</si>
  <si>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</si>
  <si>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</si>
  <si>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</si>
  <si>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</si>
  <si>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</si>
  <si>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</si>
  <si>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</si>
  <si>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</si>
  <si>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</si>
  <si>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</si>
  <si>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</si>
  <si>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</si>
  <si>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</si>
  <si>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</si>
  <si>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</si>
  <si>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</si>
  <si>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</si>
  <si>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</si>
  <si>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</si>
  <si>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</si>
  <si>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</si>
  <si>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</si>
  <si>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</si>
  <si>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</si>
  <si>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</si>
  <si>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</si>
  <si>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</si>
  <si>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</si>
  <si>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</si>
  <si>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</si>
  <si>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</si>
  <si>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</si>
  <si>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</si>
  <si>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</si>
  <si>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</si>
  <si>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</si>
  <si>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</si>
  <si>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</si>
  <si>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</si>
  <si>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</si>
  <si>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</si>
  <si>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</si>
  <si>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</si>
  <si>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</si>
  <si>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</si>
  <si>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</si>
  <si>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</si>
  <si>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</si>
  <si>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</si>
  <si>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</si>
  <si>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</si>
  <si>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</si>
  <si>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</si>
  <si>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</si>
  <si>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</si>
  <si>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</si>
  <si>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</si>
  <si>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</si>
  <si>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</si>
  <si>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</si>
  <si>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</si>
  <si>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</si>
  <si>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</si>
  <si>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</si>
  <si>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</si>
  <si>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</si>
  <si>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</si>
  <si>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</si>
  <si>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</si>
  <si>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</si>
  <si>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</si>
  <si>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</si>
  <si>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</si>
  <si>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</si>
  <si>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</si>
  <si>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</si>
  <si>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</si>
  <si>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</si>
  <si>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</si>
  <si>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</si>
  <si>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</si>
  <si>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</si>
  <si>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</si>
  <si>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</si>
  <si>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</si>
  <si>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</si>
  <si>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</si>
  <si>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</si>
  <si>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</si>
  <si>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</si>
  <si>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</si>
  <si>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</si>
  <si>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</si>
  <si>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</si>
  <si>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</si>
  <si>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</si>
  <si>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</si>
  <si>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</si>
  <si>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</si>
  <si>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</si>
  <si>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</si>
  <si>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</si>
  <si>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</si>
  <si>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</si>
  <si>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</si>
  <si>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</si>
  <si>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</si>
  <si>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</si>
  <si>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</si>
  <si>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</si>
  <si>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</si>
  <si>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</si>
  <si>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</si>
  <si>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</si>
  <si>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</si>
  <si>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</si>
  <si>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</si>
  <si>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</si>
  <si>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</si>
  <si>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</si>
  <si>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</si>
  <si>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</si>
  <si>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</si>
  <si>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</si>
  <si>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</si>
  <si>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</si>
  <si>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</si>
  <si>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</si>
  <si>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</si>
  <si>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</si>
  <si>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</si>
  <si>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</si>
  <si>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</si>
  <si>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</si>
  <si>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</si>
  <si>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</si>
  <si>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</si>
  <si>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</si>
  <si>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</si>
  <si>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</si>
  <si>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</si>
  <si>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</si>
  <si>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</si>
  <si>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</si>
  <si>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</si>
  <si>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</si>
  <si>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</si>
  <si>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</si>
  <si>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</si>
  <si>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</si>
  <si>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</si>
  <si>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</si>
  <si>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</si>
  <si>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</si>
  <si>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</si>
  <si>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</si>
  <si>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</si>
  <si>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</si>
  <si>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</si>
  <si>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</si>
  <si>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</si>
  <si>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</si>
  <si>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</si>
  <si>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</si>
  <si>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</si>
  <si>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</si>
  <si>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</si>
  <si>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</si>
  <si>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</si>
  <si>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</si>
  <si>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</si>
  <si>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</si>
  <si>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</si>
  <si>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</si>
  <si>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</si>
  <si>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</si>
  <si>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</si>
  <si>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</si>
  <si>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</si>
  <si>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</si>
  <si>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</si>
  <si>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</si>
  <si>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</si>
  <si>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</si>
  <si>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</si>
  <si>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</si>
  <si>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</si>
  <si>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</si>
  <si>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</si>
  <si>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</si>
  <si>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</si>
  <si>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</si>
  <si>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</si>
  <si>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</si>
  <si>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</si>
  <si>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</si>
  <si>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</si>
  <si>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</si>
  <si>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</si>
  <si>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</si>
  <si>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</si>
  <si>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</si>
  <si>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</si>
  <si>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</si>
  <si>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</si>
  <si>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</si>
  <si>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</si>
  <si>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</si>
  <si>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</si>
  <si>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</si>
  <si>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</si>
  <si>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</si>
  <si>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</si>
  <si>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</si>
  <si>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</si>
  <si>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</si>
  <si>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</si>
  <si>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</si>
  <si>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</si>
  <si>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</si>
  <si>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</si>
  <si>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</si>
  <si>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</si>
  <si>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</si>
  <si>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</si>
  <si>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</si>
  <si>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</si>
  <si>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</si>
  <si>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</si>
  <si>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</si>
  <si>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</si>
  <si>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</si>
  <si>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</si>
  <si>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</si>
  <si>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</si>
  <si>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</si>
  <si>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</si>
  <si>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</si>
  <si>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</si>
  <si>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</si>
  <si>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</si>
  <si>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</si>
  <si>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</si>
  <si>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</si>
  <si>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</si>
  <si>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</si>
  <si>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</si>
  <si>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</si>
  <si>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</si>
  <si>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</si>
  <si>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</si>
  <si>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</si>
  <si>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</si>
  <si>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</si>
  <si>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</si>
  <si>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</si>
  <si>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</si>
  <si>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</si>
  <si>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</si>
  <si>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</si>
  <si>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</si>
  <si>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</si>
  <si>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</si>
  <si>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</si>
  <si>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</si>
  <si>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</si>
  <si>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</si>
  <si>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</si>
  <si>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</si>
  <si>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</si>
  <si>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</si>
  <si>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</si>
  <si>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</si>
  <si>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</si>
  <si>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</si>
  <si>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</si>
  <si>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</si>
  <si>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</si>
  <si>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</si>
  <si>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</si>
  <si>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</si>
  <si>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</si>
  <si>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</si>
  <si>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</si>
  <si>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</si>
  <si>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</si>
  <si>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</si>
  <si>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</si>
  <si>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</si>
  <si>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</si>
  <si>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</si>
  <si>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</si>
  <si>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</si>
  <si>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</si>
  <si>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</si>
  <si>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</si>
  <si>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</si>
  <si>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</si>
  <si>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</si>
  <si>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</si>
  <si>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</si>
  <si>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</si>
  <si>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</si>
  <si>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</si>
  <si>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</si>
  <si>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</si>
  <si>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</si>
  <si>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</si>
  <si>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</si>
  <si>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</si>
  <si>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</si>
  <si>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</si>
  <si>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</si>
  <si>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</si>
  <si>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</si>
  <si>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</si>
  <si>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</si>
  <si>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</si>
  <si>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</si>
  <si>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</si>
  <si>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</si>
  <si>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</si>
  <si>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</si>
  <si>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</si>
  <si>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</si>
  <si>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</si>
  <si>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</si>
  <si>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</si>
  <si>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</si>
  <si>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</si>
  <si>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</si>
  <si>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</si>
  <si>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</si>
  <si>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</si>
  <si>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</si>
  <si>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</si>
  <si>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</si>
  <si>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</si>
  <si>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</si>
  <si>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</si>
  <si>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</si>
  <si>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</si>
  <si>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</si>
  <si>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</si>
  <si>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</si>
  <si>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</si>
  <si>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</si>
  <si>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</si>
  <si>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</si>
  <si>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</si>
  <si>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</si>
  <si>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</si>
  <si>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</si>
  <si>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</si>
  <si>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</si>
  <si>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</si>
  <si>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</si>
  <si>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</si>
  <si>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</si>
  <si>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</si>
  <si>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</si>
  <si>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</si>
  <si>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</si>
  <si>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</si>
  <si>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</si>
  <si>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</si>
  <si>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</si>
  <si>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</si>
  <si>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</si>
  <si>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</si>
  <si>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</si>
  <si>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</si>
  <si>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</si>
  <si>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</si>
  <si>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</si>
  <si>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</si>
  <si>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</si>
  <si>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</si>
  <si>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</si>
  <si>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</si>
  <si>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</si>
  <si>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</si>
  <si>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</si>
  <si>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</si>
  <si>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</si>
  <si>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</si>
  <si>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</si>
  <si>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</si>
  <si>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</si>
  <si>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</si>
  <si>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</si>
  <si>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</si>
  <si>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</si>
  <si>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</si>
  <si>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</si>
  <si>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</si>
  <si>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</si>
  <si>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</si>
  <si>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</si>
  <si>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</si>
  <si>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</si>
  <si>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</si>
  <si>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</si>
  <si>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</si>
  <si>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</si>
  <si>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</si>
  <si>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</si>
  <si>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</si>
  <si>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</si>
  <si>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</si>
  <si>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</si>
  <si>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</si>
  <si>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</si>
  <si>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</si>
  <si>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</si>
  <si>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</si>
  <si>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</si>
  <si>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</si>
  <si>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</si>
  <si>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</si>
  <si>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</si>
  <si>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</si>
  <si>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</si>
  <si>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</si>
  <si>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</si>
  <si>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</si>
  <si>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</si>
  <si>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</si>
  <si>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</si>
  <si>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</si>
  <si>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</si>
  <si>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</si>
  <si>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</si>
  <si>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</si>
  <si>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</si>
  <si>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</si>
  <si>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</si>
  <si>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</si>
  <si>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</si>
  <si>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</si>
  <si>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</si>
  <si>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</si>
  <si>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</si>
  <si>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</si>
  <si>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</si>
  <si>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</si>
  <si>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</si>
  <si>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</si>
  <si>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</si>
  <si>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</si>
  <si>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</si>
  <si>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</si>
  <si>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</si>
  <si>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</si>
  <si>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</si>
  <si>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</si>
  <si>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</si>
  <si>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</si>
  <si>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</si>
  <si>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</si>
  <si>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</si>
  <si>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</si>
  <si>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</si>
  <si>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</si>
  <si>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</si>
  <si>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</si>
  <si>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</si>
  <si>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</si>
  <si>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</si>
  <si>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</si>
  <si>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</si>
  <si>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</si>
  <si>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</si>
  <si>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</si>
  <si>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</si>
  <si>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</si>
  <si>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</si>
  <si>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</si>
  <si>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</si>
  <si>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</si>
  <si>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</si>
  <si>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</si>
  <si>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</si>
  <si>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</si>
  <si>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</si>
  <si>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</si>
  <si>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</si>
  <si>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</si>
  <si>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</si>
  <si>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</si>
  <si>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</si>
  <si>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</si>
  <si>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</si>
  <si>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</si>
  <si>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</si>
  <si>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</si>
  <si>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</si>
  <si>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</si>
  <si>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</si>
  <si>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</si>
  <si>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</si>
  <si>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</si>
  <si>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</si>
  <si>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</si>
  <si>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</si>
  <si>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</si>
  <si>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</si>
  <si>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</si>
  <si>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</si>
  <si>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</si>
  <si>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</si>
  <si>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</si>
  <si>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</si>
  <si>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</si>
  <si>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</si>
  <si>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</si>
  <si>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</si>
  <si>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</si>
  <si>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</si>
  <si>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</si>
  <si>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</si>
  <si>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</si>
  <si>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</si>
  <si>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</si>
  <si>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</si>
  <si>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</si>
  <si>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</si>
  <si>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</si>
  <si>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</si>
  <si>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</si>
  <si>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</si>
  <si>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</si>
  <si>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</si>
  <si>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</si>
  <si>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</si>
  <si>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</si>
  <si>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</si>
  <si>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</si>
  <si>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</si>
  <si>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</si>
  <si>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</si>
  <si>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</si>
  <si>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</si>
  <si>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</si>
  <si>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</si>
  <si>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</si>
  <si>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</si>
  <si>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</si>
  <si>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</si>
  <si>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</si>
  <si>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</si>
  <si>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</si>
  <si>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</si>
  <si>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</si>
  <si>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</si>
  <si>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</si>
  <si>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</si>
  <si>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</si>
  <si>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</si>
  <si>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</si>
  <si>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</si>
  <si>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</si>
  <si>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</si>
  <si>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</si>
  <si>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</si>
  <si>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</si>
  <si>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</si>
  <si>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</si>
  <si>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</si>
  <si>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</si>
  <si>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</si>
  <si>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</si>
  <si>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</si>
  <si>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</si>
  <si>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</si>
  <si>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</si>
  <si>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</si>
  <si>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</si>
  <si>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</si>
  <si>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</si>
  <si>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</si>
  <si>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</si>
  <si>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</si>
  <si>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</si>
  <si>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</si>
  <si>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</si>
  <si>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</si>
  <si>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</si>
  <si>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</si>
  <si>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</si>
  <si>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</si>
  <si>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</si>
  <si>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</si>
  <si>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</si>
  <si>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</si>
  <si>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</si>
  <si>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</si>
  <si>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</si>
  <si>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</si>
  <si>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</si>
  <si>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</si>
  <si>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</si>
  <si>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</si>
  <si>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</si>
  <si>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</si>
  <si>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</si>
  <si>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</si>
  <si>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</si>
  <si>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</si>
  <si>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</si>
  <si>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</si>
  <si>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</si>
  <si>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</si>
  <si>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</si>
  <si>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</si>
  <si>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</si>
  <si>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</si>
  <si>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</si>
  <si>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</si>
  <si>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</si>
  <si>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</si>
  <si>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</si>
  <si>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</si>
  <si>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</si>
  <si>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</si>
  <si>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</si>
  <si>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</si>
  <si>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</si>
  <si>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</si>
  <si>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</si>
  <si>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</si>
  <si>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</si>
  <si>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</si>
  <si>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</si>
  <si>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</si>
  <si>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</si>
  <si>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</si>
  <si>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</si>
  <si>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</si>
  <si>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</si>
  <si>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</si>
  <si>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</si>
  <si>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</si>
  <si>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</si>
  <si>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</si>
  <si>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</si>
  <si>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</si>
  <si>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</si>
  <si>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</si>
  <si>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</si>
  <si>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</si>
  <si>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</si>
  <si>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</si>
  <si>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</si>
  <si>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</si>
  <si>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</si>
  <si>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</si>
  <si>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</si>
  <si>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</si>
  <si>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</si>
  <si>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</si>
  <si>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</si>
  <si>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</si>
  <si>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</si>
  <si>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</si>
  <si>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</si>
  <si>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</si>
  <si>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</si>
  <si>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</si>
  <si>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</si>
  <si>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</si>
  <si>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</si>
  <si>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</si>
  <si>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</si>
  <si>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</si>
  <si>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</si>
  <si>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</si>
  <si>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</si>
  <si>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</si>
  <si>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</si>
  <si>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</si>
  <si>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</si>
  <si>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</si>
  <si>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</si>
  <si>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</si>
  <si>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</si>
  <si>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</si>
  <si>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</si>
  <si>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</si>
  <si>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</si>
  <si>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</si>
  <si>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</si>
  <si>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</si>
  <si>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</si>
  <si>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</si>
  <si>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</si>
  <si>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</si>
  <si>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</si>
  <si>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</si>
  <si>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</si>
  <si>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</si>
  <si>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</si>
  <si>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</si>
  <si>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</si>
  <si>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</si>
  <si>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</si>
  <si>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</si>
  <si>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</si>
  <si>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</si>
  <si>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</si>
  <si>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</si>
  <si>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</si>
  <si>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</si>
  <si>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</si>
  <si>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</si>
  <si>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</si>
  <si>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</si>
  <si>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</si>
  <si>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</si>
  <si>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</si>
  <si>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</si>
  <si>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</si>
  <si>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</si>
  <si>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</si>
  <si>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</si>
  <si>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</si>
  <si>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</si>
  <si>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</si>
  <si>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</si>
  <si>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</si>
  <si>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</si>
  <si>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</si>
  <si>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</si>
  <si>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</si>
  <si>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</si>
  <si>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</si>
  <si>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</si>
  <si>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</si>
  <si>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</si>
  <si>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</si>
  <si>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</si>
  <si>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</si>
  <si>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</si>
  <si>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</si>
  <si>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</si>
  <si>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</si>
  <si>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</si>
  <si>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</si>
  <si>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</si>
  <si>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</si>
  <si>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</si>
  <si>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</si>
  <si>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</si>
  <si>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</si>
  <si>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</si>
  <si>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</si>
  <si>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</si>
  <si>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</si>
  <si>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</si>
  <si>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</si>
  <si>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</si>
  <si>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</si>
  <si>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</si>
  <si>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</si>
  <si>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</si>
  <si>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</si>
  <si>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</si>
  <si>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</si>
  <si>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</si>
  <si>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</si>
  <si>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</si>
  <si>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</si>
  <si>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</si>
  <si>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</si>
  <si>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</si>
  <si>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</si>
  <si>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</si>
  <si>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</si>
  <si>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</si>
  <si>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</si>
  <si>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</si>
  <si>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</si>
  <si>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</si>
  <si>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</si>
  <si>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</si>
  <si>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</si>
  <si>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</si>
  <si>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</si>
  <si>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</si>
  <si>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</si>
  <si>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</si>
  <si>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</si>
  <si>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</si>
  <si>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</si>
  <si>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</si>
  <si>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</si>
  <si>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</si>
  <si>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</si>
  <si>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</si>
  <si>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</si>
  <si>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</si>
  <si>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</si>
  <si>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</si>
  <si>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</si>
  <si>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</si>
  <si>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</si>
  <si>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</si>
  <si>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</si>
  <si>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</si>
  <si>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</si>
  <si>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</si>
  <si>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</si>
  <si>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</si>
  <si>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</si>
  <si>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</si>
  <si>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</si>
  <si>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</si>
  <si>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</si>
  <si>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</si>
  <si>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</si>
  <si>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</si>
  <si>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</si>
  <si>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</si>
  <si>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</si>
  <si>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</si>
  <si>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</si>
  <si>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</si>
  <si>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</si>
  <si>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</si>
  <si>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</si>
  <si>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</si>
  <si>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</si>
  <si>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</si>
  <si>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</si>
  <si>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</si>
  <si>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</si>
  <si>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</si>
  <si>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</si>
  <si>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</si>
  <si>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</si>
  <si>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</si>
  <si>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</si>
  <si>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</si>
  <si>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</si>
  <si>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</si>
  <si>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</si>
  <si>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</si>
  <si>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</si>
  <si>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</si>
  <si>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</si>
  <si>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</si>
  <si>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</si>
  <si>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</si>
  <si>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</si>
  <si>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</si>
  <si>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</si>
  <si>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</si>
  <si>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</si>
  <si>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</si>
  <si>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</si>
  <si>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</si>
  <si>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</si>
  <si>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</si>
  <si>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</si>
  <si>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</si>
  <si>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</si>
  <si>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</si>
  <si>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</si>
  <si>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</si>
  <si>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</si>
  <si>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</si>
  <si>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</si>
  <si>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</si>
  <si>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</si>
  <si>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</si>
  <si>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</si>
  <si>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</si>
  <si>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</si>
  <si>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</si>
  <si>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</si>
  <si>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</si>
  <si>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</si>
  <si>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</si>
  <si>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</si>
  <si>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</si>
  <si>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</si>
  <si>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</si>
  <si>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</si>
  <si>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</si>
  <si>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</si>
  <si>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</si>
  <si>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</si>
  <si>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</si>
  <si>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</si>
  <si>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</si>
  <si>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</si>
  <si>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</si>
  <si>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</si>
  <si>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</si>
  <si>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</si>
  <si>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</si>
  <si>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</si>
  <si>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</si>
  <si>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</si>
  <si>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</si>
  <si>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</si>
  <si>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</si>
  <si>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</si>
  <si>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</si>
  <si>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</si>
  <si>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</si>
  <si>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</si>
  <si>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</si>
  <si>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</si>
  <si>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</si>
  <si>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</si>
  <si>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</si>
  <si>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</si>
  <si>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</si>
  <si>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</si>
  <si>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</si>
  <si>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</si>
  <si>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</si>
  <si>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</si>
  <si>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</si>
  <si>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</si>
  <si>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</si>
  <si>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</si>
  <si>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</si>
  <si>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</si>
  <si>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</si>
  <si>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</si>
  <si>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</si>
  <si>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</si>
  <si>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</si>
  <si>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</si>
  <si>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</si>
  <si>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</si>
  <si>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</si>
  <si>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</si>
  <si>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</si>
  <si>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</si>
  <si>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</si>
  <si>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</si>
  <si>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</si>
  <si>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</si>
  <si>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</si>
  <si>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</si>
  <si>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</si>
  <si>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</si>
  <si>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</si>
  <si>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</si>
  <si>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</si>
  <si>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</si>
  <si>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</si>
  <si>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</si>
  <si>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</si>
  <si>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</si>
  <si>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</si>
  <si>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</si>
  <si>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</si>
  <si>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</si>
  <si>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</si>
  <si>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</si>
  <si>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</si>
  <si>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</si>
  <si>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</si>
  <si>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</si>
  <si>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</si>
  <si>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</si>
  <si>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</si>
  <si>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</si>
  <si>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</si>
  <si>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</si>
  <si>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</si>
  <si>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</si>
  <si>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</si>
  <si>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</si>
  <si>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</si>
  <si>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</si>
  <si>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</si>
  <si>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</si>
  <si>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</si>
  <si>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</si>
  <si>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</si>
  <si>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</si>
  <si>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</si>
  <si>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</si>
  <si>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</si>
  <si>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</si>
  <si>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</si>
  <si>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</si>
  <si>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</si>
  <si>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</si>
  <si>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</si>
  <si>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</si>
  <si>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</si>
  <si>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</si>
  <si>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</si>
  <si>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</si>
  <si>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</si>
  <si>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</si>
  <si>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</si>
  <si>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</si>
  <si>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</si>
  <si>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</si>
  <si>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</si>
  <si>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</si>
  <si>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</si>
  <si>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</si>
  <si>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</si>
  <si>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</si>
  <si>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</si>
  <si>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</si>
  <si>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</si>
  <si>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</si>
  <si>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</si>
  <si>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</si>
  <si>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</si>
  <si>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</si>
  <si>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</si>
  <si>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</si>
  <si>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</si>
  <si>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</si>
  <si>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</si>
  <si>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</si>
  <si>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</si>
  <si>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</si>
  <si>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</si>
  <si>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</si>
  <si>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</si>
  <si>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</si>
  <si>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</si>
  <si>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</si>
  <si>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</si>
  <si>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</si>
  <si>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</si>
  <si>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</si>
  <si>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</si>
  <si>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</si>
  <si>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</si>
  <si>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</si>
  <si>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</si>
  <si>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</si>
  <si>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</si>
  <si>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</si>
  <si>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</si>
  <si>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</si>
  <si>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</si>
  <si>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</si>
  <si>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</si>
  <si>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</si>
  <si>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</si>
  <si>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</si>
  <si>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</si>
  <si>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</si>
  <si>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</si>
  <si>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</si>
  <si>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</si>
  <si>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</si>
  <si>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</si>
  <si>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</si>
  <si>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</si>
  <si>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</si>
  <si>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</si>
  <si>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</si>
  <si>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</si>
  <si>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</si>
  <si>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</si>
  <si>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</si>
  <si>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</si>
  <si>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</si>
  <si>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</si>
  <si>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</si>
  <si>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</si>
  <si>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</si>
  <si>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</si>
  <si>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</si>
  <si>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</si>
  <si>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</si>
  <si>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</si>
  <si>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</si>
  <si>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</si>
  <si>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</si>
  <si>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</si>
  <si>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</si>
  <si>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</si>
  <si>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</si>
  <si>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</si>
  <si>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</si>
  <si>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</si>
  <si>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</si>
  <si>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</si>
  <si>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</si>
  <si>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</si>
  <si>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</si>
  <si>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</si>
  <si>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</si>
  <si>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</si>
  <si>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</si>
  <si>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</si>
  <si>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</si>
  <si>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</si>
  <si>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</si>
  <si>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</si>
  <si>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</si>
  <si>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</si>
  <si>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</si>
  <si>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</si>
  <si>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</si>
  <si>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</si>
  <si>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</si>
  <si>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</si>
  <si>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</si>
  <si>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</si>
  <si>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</si>
  <si>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</si>
  <si>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</si>
  <si>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</si>
  <si>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</si>
  <si>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</si>
  <si>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</si>
  <si>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</si>
  <si>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</si>
  <si>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</si>
  <si>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</si>
  <si>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</si>
  <si>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</si>
  <si>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</si>
  <si>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</si>
  <si>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</si>
  <si>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</si>
  <si>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</si>
  <si>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</si>
  <si>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</si>
  <si>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</si>
  <si>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</si>
  <si>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</si>
  <si>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</si>
  <si>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</si>
  <si>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</si>
  <si>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</si>
  <si>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</si>
  <si>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</si>
  <si>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</si>
  <si>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</si>
  <si>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</si>
  <si>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</si>
  <si>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</si>
  <si>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</si>
  <si>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</si>
  <si>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</si>
  <si>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</si>
  <si>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</si>
  <si>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</si>
  <si>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</si>
  <si>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</si>
  <si>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</si>
  <si>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</si>
  <si>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</si>
  <si>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</si>
  <si>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</si>
  <si>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</si>
  <si>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</si>
  <si>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</si>
  <si>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</si>
  <si>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</si>
  <si>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</si>
  <si>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</si>
  <si>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</si>
  <si>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</si>
  <si>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</si>
  <si>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</si>
  <si>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</si>
  <si>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</si>
  <si>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</si>
  <si>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</si>
  <si>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</si>
  <si>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</si>
  <si>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</si>
  <si>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</si>
  <si>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</si>
  <si>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</si>
  <si>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</si>
  <si>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</si>
  <si>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</si>
  <si>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</si>
  <si>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</si>
  <si>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</si>
  <si>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</si>
  <si>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</si>
  <si>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</si>
  <si>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</si>
  <si>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</si>
  <si>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</si>
  <si>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</si>
  <si>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</si>
  <si>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</si>
  <si>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</si>
  <si>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</si>
  <si>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</si>
  <si>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</si>
  <si>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</si>
  <si>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</si>
  <si>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</si>
  <si>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</si>
  <si>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</si>
  <si>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</si>
  <si>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</si>
  <si>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</si>
  <si>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</si>
  <si>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</si>
  <si>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</si>
  <si>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</si>
  <si>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</si>
  <si>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</si>
  <si>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</si>
  <si>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</si>
  <si>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</si>
  <si>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</si>
  <si>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</si>
  <si>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</si>
  <si>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</si>
  <si>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</si>
  <si>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</si>
  <si>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</si>
  <si>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</si>
  <si>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</si>
  <si>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</si>
  <si>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</si>
  <si>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</si>
  <si>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</si>
  <si>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</si>
  <si>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</si>
  <si>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</si>
  <si>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</si>
  <si>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</si>
  <si>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</si>
  <si>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</si>
  <si>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</si>
  <si>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</si>
  <si>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</si>
  <si>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</si>
  <si>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</si>
  <si>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</si>
  <si>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</si>
  <si>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</si>
  <si>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</si>
  <si>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</si>
  <si>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</si>
  <si>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</si>
  <si>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</si>
  <si>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</si>
  <si>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</si>
  <si>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</si>
  <si>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</si>
  <si>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</si>
  <si>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</si>
  <si>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</si>
  <si>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</si>
  <si>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</si>
  <si>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</si>
  <si>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</si>
  <si>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</si>
  <si>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</si>
  <si>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</si>
  <si>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</si>
  <si>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</si>
  <si>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</si>
  <si>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</si>
  <si>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</si>
  <si>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</si>
  <si>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</si>
  <si>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</si>
  <si>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</si>
  <si>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</si>
  <si>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</si>
  <si>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</si>
  <si>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</si>
  <si>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</si>
  <si>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</si>
  <si>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</si>
  <si>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</si>
  <si>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</si>
  <si>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</si>
  <si>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</si>
  <si>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</si>
  <si>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</si>
  <si>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</si>
  <si>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</si>
  <si>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</si>
  <si>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</si>
  <si>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</si>
  <si>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</si>
  <si>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</si>
  <si>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</si>
  <si>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</si>
  <si>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</si>
  <si>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</si>
  <si>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</si>
  <si>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</si>
  <si>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</si>
  <si>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</si>
  <si>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</si>
  <si>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</si>
  <si>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</si>
  <si>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</si>
  <si>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</si>
  <si>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</si>
  <si>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</si>
  <si>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</si>
  <si>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</si>
  <si>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</si>
  <si>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</si>
  <si>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</si>
  <si>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</si>
  <si>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</si>
  <si>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</si>
  <si>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</si>
  <si>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</si>
  <si>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</si>
  <si>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</si>
  <si>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</si>
  <si>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</si>
  <si>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</si>
  <si>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</si>
  <si>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</si>
  <si>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</si>
  <si>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</si>
  <si>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</si>
  <si>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</si>
  <si>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</si>
  <si>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</si>
  <si>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</si>
  <si>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</si>
  <si>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</si>
  <si>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</si>
  <si>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</si>
  <si>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</si>
  <si>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</si>
  <si>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</si>
  <si>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</si>
  <si>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</si>
  <si>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</si>
  <si>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</si>
  <si>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</si>
  <si>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</si>
  <si>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</si>
  <si>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</si>
  <si>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</si>
  <si>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</si>
  <si>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</si>
  <si>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</si>
  <si>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</si>
  <si>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</si>
  <si>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</si>
  <si>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</si>
  <si>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</si>
  <si>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</si>
  <si>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</si>
  <si>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</si>
  <si>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</si>
  <si>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</si>
  <si>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</si>
  <si>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</si>
  <si>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</si>
  <si>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</si>
  <si>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</si>
  <si>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</si>
  <si>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</si>
  <si>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</si>
  <si>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</si>
  <si>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</si>
  <si>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</si>
  <si>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</si>
  <si>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</si>
  <si>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</si>
  <si>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</si>
  <si>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</si>
  <si>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</si>
  <si>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</si>
  <si>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</si>
  <si>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</si>
  <si>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</si>
  <si>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</si>
  <si>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</si>
  <si>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</si>
  <si>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</si>
  <si>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</si>
  <si>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</si>
  <si>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</si>
  <si>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</si>
  <si>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</si>
  <si>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</si>
  <si>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</si>
  <si>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</si>
  <si>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</si>
  <si>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</si>
  <si>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</si>
  <si>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</si>
  <si>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</si>
  <si>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</si>
  <si>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</si>
  <si>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</si>
  <si>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</si>
  <si>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</si>
  <si>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</si>
  <si>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</si>
  <si>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</si>
  <si>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</si>
  <si>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</si>
  <si>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</si>
  <si>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</si>
  <si>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</si>
  <si>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</si>
  <si>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</si>
  <si>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</si>
  <si>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</si>
  <si>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</si>
  <si>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</si>
  <si>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</si>
  <si>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</si>
  <si>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</si>
  <si>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</si>
  <si>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</si>
  <si>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</si>
  <si>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</si>
  <si>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</si>
  <si>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</si>
  <si>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</si>
  <si>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</si>
  <si>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</si>
  <si>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</si>
  <si>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</si>
  <si>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</si>
  <si>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</si>
  <si>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</si>
  <si>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</si>
  <si>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</si>
  <si>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</si>
  <si>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</si>
  <si>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</si>
  <si>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</si>
  <si>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</si>
  <si>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</si>
  <si>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</si>
  <si>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</si>
  <si>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</si>
  <si>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</si>
  <si>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</si>
  <si>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</si>
  <si>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</si>
  <si>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</si>
  <si>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</si>
  <si>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</si>
  <si>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</si>
  <si>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</si>
  <si>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</si>
  <si>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</si>
  <si>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</si>
  <si>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</si>
  <si>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</si>
  <si>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</si>
  <si>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</si>
  <si>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</si>
  <si>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</si>
  <si>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</si>
  <si>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</si>
  <si>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</si>
  <si>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</si>
  <si>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</si>
  <si>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</si>
  <si>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</si>
  <si>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</si>
  <si>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</si>
  <si>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</si>
  <si>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</si>
  <si>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</si>
  <si>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</si>
  <si>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</si>
  <si>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</si>
  <si>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</si>
  <si>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</si>
  <si>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</si>
  <si>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</si>
  <si>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</si>
  <si>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</si>
  <si>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</si>
  <si>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</si>
  <si>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</si>
  <si>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</si>
  <si>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</si>
  <si>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</si>
  <si>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</si>
  <si>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</si>
  <si>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</si>
  <si>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</si>
  <si>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</si>
  <si>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</si>
  <si>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</si>
  <si>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</si>
  <si>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</si>
  <si>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</si>
  <si>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</si>
  <si>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</si>
  <si>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</si>
  <si>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</si>
  <si>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</si>
  <si>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</si>
  <si>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</si>
  <si>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</si>
  <si>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</si>
  <si>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</si>
  <si>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</si>
  <si>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</si>
  <si>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</si>
  <si>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</si>
  <si>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</si>
  <si>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</si>
  <si>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</si>
  <si>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</si>
  <si>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</si>
  <si>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</si>
  <si>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</si>
  <si>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</si>
  <si>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</si>
  <si>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</si>
  <si>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</si>
  <si>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</si>
  <si>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</si>
  <si>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</si>
  <si>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</si>
  <si>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</si>
  <si>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</si>
  <si>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</si>
  <si>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</si>
  <si>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</si>
  <si>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</si>
  <si>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</si>
  <si>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</si>
  <si>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</si>
  <si>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</si>
  <si>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</si>
  <si>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</si>
  <si>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</si>
  <si>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</si>
  <si>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</si>
  <si>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</si>
  <si>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</si>
  <si>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</si>
  <si>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</si>
  <si>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</si>
  <si>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</si>
  <si>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</si>
  <si>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</si>
  <si>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</si>
  <si>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</si>
  <si>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</si>
  <si>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</si>
  <si>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</si>
  <si>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</si>
  <si>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</si>
  <si>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</si>
  <si>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</si>
  <si>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</si>
  <si>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</si>
  <si>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</si>
  <si>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</si>
  <si>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</si>
  <si>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</si>
  <si>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</si>
  <si>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</si>
  <si>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</si>
  <si>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</si>
  <si>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</si>
  <si>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</si>
  <si>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</si>
  <si>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</si>
  <si>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</si>
  <si>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</si>
  <si>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</si>
  <si>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</si>
  <si>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</si>
  <si>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</si>
  <si>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</si>
  <si>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</si>
  <si>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</si>
  <si>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</si>
  <si>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</si>
  <si>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</si>
  <si>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</si>
  <si>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</si>
  <si>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</si>
  <si>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</si>
  <si>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</si>
  <si>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</si>
  <si>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</si>
  <si>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</si>
  <si>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</si>
  <si>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</si>
  <si>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</si>
  <si>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</si>
  <si>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</si>
  <si>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</si>
  <si>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</si>
  <si>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</si>
  <si>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</si>
  <si>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</si>
  <si>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</si>
  <si>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</si>
  <si>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</si>
  <si>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</si>
  <si>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</si>
  <si>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</si>
  <si>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</si>
  <si>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</si>
  <si>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</si>
  <si>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</si>
  <si>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</si>
  <si>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</si>
  <si>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</si>
  <si>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</si>
  <si>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</si>
  <si>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</si>
  <si>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</si>
  <si>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</si>
  <si>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</si>
  <si>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</si>
  <si>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</si>
  <si>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</si>
  <si>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</si>
  <si>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</si>
  <si>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</si>
  <si>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</si>
  <si>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</si>
  <si>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</si>
  <si>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</si>
  <si>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</si>
  <si>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</si>
  <si>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</si>
  <si>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</si>
  <si>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</si>
  <si>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</si>
  <si>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</si>
  <si>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</si>
  <si>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</si>
  <si>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</si>
  <si>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</si>
  <si>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</si>
  <si>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</si>
  <si>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</si>
  <si>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</si>
  <si>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</si>
  <si>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</si>
  <si>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</si>
  <si>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</si>
  <si>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</si>
  <si>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</si>
  <si>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</si>
  <si>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</si>
  <si>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</si>
  <si>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</si>
  <si>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</si>
  <si>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</si>
  <si>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</si>
  <si>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</si>
  <si>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</si>
  <si>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</si>
  <si>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</si>
  <si>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</si>
  <si>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</si>
  <si>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</si>
  <si>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</si>
  <si>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</si>
  <si>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</si>
  <si>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</si>
  <si>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</si>
  <si>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</si>
  <si>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</si>
  <si>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</si>
  <si>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</si>
  <si>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</si>
  <si>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</si>
  <si>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</si>
  <si>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</si>
  <si>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</si>
  <si>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</si>
  <si>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</si>
  <si>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</si>
  <si>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</si>
  <si>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</si>
  <si>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</si>
  <si>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</si>
  <si>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</si>
  <si>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</si>
  <si>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</si>
  <si>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</si>
  <si>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</si>
  <si>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</si>
  <si>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</si>
  <si>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</si>
  <si>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</si>
  <si>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</si>
  <si>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</si>
  <si>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</si>
  <si>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</si>
  <si>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</si>
  <si>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</si>
  <si>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</si>
  <si>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</si>
  <si>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</si>
  <si>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</si>
  <si>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</si>
  <si>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</si>
  <si>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</si>
  <si>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</si>
  <si>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</si>
  <si>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</si>
  <si>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</si>
  <si>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</si>
  <si>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</si>
  <si>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</si>
  <si>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</si>
  <si>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</si>
  <si>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</si>
  <si>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</si>
  <si>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</si>
  <si>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</si>
  <si>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</si>
  <si>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</si>
  <si>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</si>
  <si>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</si>
  <si>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</si>
  <si>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</si>
  <si>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</si>
  <si>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</si>
  <si>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</si>
  <si>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</si>
  <si>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</si>
  <si>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</si>
  <si>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</si>
  <si>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</si>
  <si>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</si>
  <si>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</si>
  <si>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</si>
  <si>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</si>
  <si>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</si>
  <si>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</si>
  <si>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</si>
  <si>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</si>
  <si>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</si>
  <si>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</si>
  <si>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</si>
  <si>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</si>
  <si>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</si>
  <si>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</si>
  <si>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</si>
  <si>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</si>
  <si>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</si>
  <si>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</si>
  <si>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</si>
  <si>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</si>
  <si>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</si>
  <si>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</si>
  <si>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</si>
  <si>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</si>
  <si>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</si>
  <si>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</si>
  <si>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</si>
  <si>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</si>
  <si>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</si>
  <si>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</si>
  <si>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</si>
  <si>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</si>
  <si>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</si>
  <si>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</si>
  <si>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</si>
  <si>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</si>
  <si>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</si>
  <si>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</si>
  <si>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</si>
  <si>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</si>
  <si>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</si>
  <si>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</si>
  <si>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</si>
  <si>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</si>
  <si>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</si>
  <si>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</si>
  <si>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</si>
  <si>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</si>
  <si>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</si>
  <si>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</si>
  <si>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</si>
  <si>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</si>
  <si>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</si>
  <si>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</si>
  <si>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</si>
  <si>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</si>
  <si>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</si>
  <si>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</si>
  <si>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</si>
  <si>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</si>
  <si>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</si>
  <si>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</si>
  <si>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</si>
  <si>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</si>
  <si>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</si>
  <si>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</si>
  <si>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</si>
  <si>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</si>
  <si>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</si>
  <si>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</si>
  <si>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</si>
  <si>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</si>
  <si>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</si>
  <si>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</si>
  <si>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</si>
  <si>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</si>
  <si>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</si>
  <si>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</si>
  <si>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</si>
  <si>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</si>
  <si>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</si>
  <si>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</si>
  <si>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</si>
  <si>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</si>
  <si>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</si>
  <si>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</si>
  <si>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</si>
  <si>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</si>
  <si>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</si>
  <si>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</si>
  <si>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</si>
  <si>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</si>
  <si>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</si>
  <si>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</si>
  <si>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</si>
  <si>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</si>
  <si>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</si>
  <si>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</si>
  <si>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</si>
  <si>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</si>
  <si>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</si>
  <si>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</si>
  <si>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</si>
  <si>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</si>
  <si>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</si>
  <si>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</si>
  <si>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</si>
  <si>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</si>
  <si>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</si>
  <si>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</si>
  <si>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</si>
  <si>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</si>
  <si>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</si>
  <si>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</si>
  <si>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</si>
  <si>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</si>
  <si>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</si>
  <si>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</si>
  <si>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</si>
  <si>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</si>
  <si>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</si>
  <si>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</si>
  <si>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</si>
  <si>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</si>
  <si>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</si>
  <si>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</si>
  <si>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</si>
  <si>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</si>
  <si>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</si>
  <si>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</si>
  <si>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</si>
  <si>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</si>
  <si>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</si>
  <si>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</si>
  <si>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</si>
  <si>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</si>
  <si>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</si>
  <si>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</si>
  <si>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</si>
  <si>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</si>
  <si>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</si>
  <si>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</si>
  <si>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</si>
  <si>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</si>
  <si>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</si>
  <si>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</si>
  <si>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</si>
  <si>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</si>
  <si>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</si>
  <si>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</si>
  <si>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</si>
  <si>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</si>
  <si>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</si>
  <si>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</si>
  <si>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</si>
  <si>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</si>
  <si>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</si>
  <si>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</si>
  <si>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</si>
  <si>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</si>
  <si>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</si>
  <si>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</si>
  <si>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</si>
  <si>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</si>
  <si>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</si>
  <si>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</si>
  <si>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</si>
  <si>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</si>
  <si>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</si>
  <si>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</si>
  <si>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</si>
  <si>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</si>
  <si>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</si>
  <si>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</si>
  <si>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</si>
  <si>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</si>
  <si>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</si>
  <si>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</si>
  <si>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</si>
  <si>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</si>
  <si>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</si>
  <si>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</si>
  <si>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</si>
  <si>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</si>
  <si>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</si>
  <si>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</si>
  <si>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</si>
  <si>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</si>
  <si>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</si>
  <si>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</si>
  <si>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</si>
  <si>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</si>
  <si>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</si>
  <si>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</si>
  <si>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</si>
  <si>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</si>
  <si>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</si>
  <si>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</si>
  <si>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</si>
  <si>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</si>
  <si>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</si>
  <si>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</si>
  <si>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</si>
  <si>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</si>
  <si>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</si>
  <si>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</si>
  <si>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</si>
  <si>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</si>
  <si>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</si>
  <si>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</si>
  <si>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</si>
  <si>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</si>
  <si>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</si>
  <si>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</si>
  <si>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</si>
  <si>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</si>
  <si>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</si>
  <si>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</si>
  <si>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</si>
  <si>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</si>
  <si>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</si>
  <si>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</si>
  <si>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</si>
  <si>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</si>
  <si>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</si>
  <si>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</si>
  <si>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</si>
  <si>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</si>
  <si>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</si>
  <si>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</si>
  <si>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</si>
  <si>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</si>
  <si>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</si>
  <si>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</si>
  <si>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</si>
  <si>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</si>
  <si>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</si>
  <si>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</si>
  <si>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</si>
  <si>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</si>
  <si>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</si>
  <si>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</si>
  <si>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</si>
  <si>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</si>
  <si>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</si>
  <si>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</si>
  <si>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</si>
  <si>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</si>
  <si>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</si>
  <si>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</si>
  <si>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</si>
  <si>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</si>
  <si>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</si>
  <si>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</si>
  <si>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</si>
  <si>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</si>
  <si>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</si>
  <si>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</si>
  <si>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</si>
  <si>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</si>
  <si>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</si>
  <si>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</si>
  <si>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</si>
  <si>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</si>
  <si>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</si>
  <si>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</si>
  <si>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</si>
  <si>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</si>
  <si>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</si>
  <si>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</si>
  <si>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</si>
  <si>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</si>
  <si>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</si>
  <si>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</si>
  <si>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</si>
  <si>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</si>
  <si>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</si>
  <si>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</si>
  <si>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</si>
  <si>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</si>
  <si>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</si>
  <si>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</si>
  <si>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</si>
  <si>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</si>
  <si>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</si>
  <si>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</si>
  <si>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</si>
  <si>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</si>
  <si>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</si>
  <si>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</si>
  <si>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</si>
  <si>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</si>
  <si>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</si>
  <si>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</si>
  <si>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</si>
  <si>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</si>
  <si>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</si>
  <si>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</si>
  <si>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</si>
  <si>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</si>
  <si>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</si>
  <si>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</si>
  <si>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</si>
  <si>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</si>
  <si>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</si>
  <si>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</si>
  <si>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</si>
  <si>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</si>
  <si>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</si>
  <si>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</si>
  <si>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</si>
  <si>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</si>
  <si>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</si>
  <si>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</si>
  <si>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</si>
  <si>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</si>
  <si>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</si>
  <si>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</si>
  <si>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</si>
  <si>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</si>
  <si>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</si>
  <si>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</si>
  <si>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</si>
  <si>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</si>
  <si>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</si>
  <si>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</si>
  <si>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</si>
  <si>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</si>
  <si>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</si>
  <si>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</si>
  <si>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</si>
  <si>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</si>
  <si>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</si>
  <si>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</si>
  <si>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</si>
  <si>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</si>
  <si>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</si>
  <si>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</si>
  <si>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</si>
  <si>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</si>
  <si>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</si>
  <si>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</si>
  <si>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</si>
  <si>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</si>
  <si>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</si>
  <si>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</si>
  <si>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</si>
  <si>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</si>
  <si>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</si>
  <si>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</si>
  <si>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</si>
  <si>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</si>
  <si>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</si>
  <si>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</si>
  <si>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</si>
  <si>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</si>
  <si>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</si>
  <si>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</si>
  <si>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</si>
  <si>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</si>
  <si>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</si>
  <si>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</si>
  <si>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</si>
  <si>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</si>
  <si>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</si>
  <si>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</si>
  <si>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</si>
  <si>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</si>
  <si>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</si>
  <si>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</si>
  <si>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</si>
  <si>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</si>
  <si>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</si>
  <si>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</si>
  <si>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</si>
  <si>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</si>
  <si>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</si>
  <si>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</si>
  <si>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</si>
  <si>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</si>
  <si>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</si>
  <si>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</si>
  <si>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</si>
  <si>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</si>
  <si>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</si>
  <si>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</si>
  <si>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</si>
  <si>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</si>
  <si>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</si>
  <si>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</si>
  <si>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</si>
  <si>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</si>
  <si>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</si>
  <si>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</si>
  <si>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</si>
  <si>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</si>
  <si>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</si>
  <si>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</si>
  <si>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</si>
  <si>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</si>
  <si>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</si>
  <si>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</si>
  <si>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</si>
  <si>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</si>
  <si>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</si>
  <si>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</si>
  <si>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</si>
  <si>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</si>
  <si>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</si>
  <si>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</si>
  <si>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</si>
  <si>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</si>
  <si>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</si>
  <si>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</si>
  <si>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</si>
  <si>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</si>
  <si>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</si>
  <si>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</si>
  <si>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</si>
  <si>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</si>
  <si>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</si>
  <si>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</si>
  <si>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</si>
  <si>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</si>
  <si>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</si>
  <si>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</si>
  <si>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</si>
  <si>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</si>
  <si>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</si>
  <si>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</si>
  <si>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</si>
  <si>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</si>
  <si>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</si>
  <si>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</si>
  <si>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</si>
  <si>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</si>
  <si>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</si>
  <si>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</si>
  <si>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</si>
  <si>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</si>
  <si>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</si>
  <si>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</si>
  <si>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</si>
  <si>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</si>
  <si>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</si>
  <si>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</si>
  <si>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</si>
  <si>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</si>
  <si>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</si>
  <si>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</si>
  <si>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</si>
  <si>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</si>
  <si>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</si>
  <si>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</si>
  <si>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</si>
  <si>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</si>
  <si>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</si>
  <si>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</si>
  <si>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</si>
  <si>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</si>
  <si>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</si>
  <si>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</si>
  <si>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</si>
  <si>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</si>
  <si>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</si>
  <si>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</si>
  <si>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</si>
  <si>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</si>
  <si>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</si>
  <si>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</si>
  <si>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</si>
  <si>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</si>
  <si>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</si>
  <si>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</si>
  <si>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</si>
  <si>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</si>
  <si>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</si>
  <si>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</si>
  <si>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</si>
  <si>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</si>
  <si>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</si>
  <si>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</si>
  <si>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</si>
  <si>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</si>
  <si>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</si>
  <si>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</si>
  <si>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</si>
  <si>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</si>
  <si>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</si>
  <si>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</si>
  <si>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</si>
  <si>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</si>
  <si>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</si>
  <si>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</si>
  <si>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</si>
  <si>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</si>
  <si>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</si>
  <si>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</si>
  <si>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</si>
  <si>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</si>
  <si>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</si>
  <si>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</si>
  <si>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</si>
  <si>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</si>
  <si>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</si>
  <si>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</si>
  <si>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</si>
  <si>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</si>
  <si>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</si>
  <si>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</si>
  <si>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</si>
  <si>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</si>
  <si>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</si>
  <si>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</si>
  <si>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</si>
  <si>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</si>
  <si>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</si>
  <si>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</si>
  <si>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</si>
  <si>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</si>
  <si>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</si>
  <si>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</si>
  <si>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</si>
  <si>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</si>
  <si>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</si>
  <si>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</si>
  <si>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</si>
  <si>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</si>
  <si>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</si>
  <si>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</si>
  <si>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</si>
  <si>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</si>
  <si>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</si>
  <si>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</si>
  <si>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</si>
  <si>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</si>
  <si>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</si>
  <si>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</si>
  <si>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</si>
  <si>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</si>
  <si>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</si>
  <si>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</si>
  <si>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</si>
  <si>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</si>
  <si>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</si>
  <si>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</si>
  <si>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</si>
  <si>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</si>
  <si>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</si>
  <si>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</si>
  <si>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</si>
  <si>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</si>
  <si>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</si>
  <si>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</si>
  <si>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</si>
  <si>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</si>
  <si>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</si>
  <si>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</si>
  <si>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</si>
  <si>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</si>
  <si>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</si>
  <si>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</si>
  <si>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</si>
  <si>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</si>
  <si>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</si>
  <si>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</si>
  <si>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</si>
  <si>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</si>
  <si>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</si>
  <si>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</si>
  <si>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</si>
  <si>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</si>
  <si>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</si>
  <si>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</si>
  <si>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</si>
  <si>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</si>
  <si>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</si>
  <si>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</si>
  <si>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</si>
  <si>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</si>
  <si>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</si>
  <si>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</si>
  <si>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</si>
  <si>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</si>
  <si>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</si>
  <si>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</si>
  <si>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</si>
  <si>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</si>
  <si>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</si>
  <si>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</si>
  <si>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</si>
  <si>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</si>
  <si>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</si>
  <si>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</si>
  <si>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</si>
  <si>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</si>
  <si>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</si>
  <si>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</si>
  <si>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</si>
  <si>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</si>
  <si>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</si>
  <si>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</si>
  <si>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</si>
  <si>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</si>
  <si>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</si>
  <si>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</si>
  <si>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</si>
  <si>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</si>
  <si>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</si>
  <si>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</si>
  <si>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</si>
  <si>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</si>
  <si>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</si>
  <si>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</si>
  <si>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</si>
  <si>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</si>
  <si>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</si>
  <si>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</si>
  <si>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</si>
  <si>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</si>
  <si>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</si>
  <si>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</si>
  <si>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</si>
  <si>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</si>
  <si>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</si>
  <si>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</si>
  <si>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</si>
  <si>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</si>
  <si>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</si>
  <si>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</si>
  <si>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</si>
  <si>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</si>
  <si>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</si>
  <si>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</si>
  <si>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</si>
  <si>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</si>
  <si>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</si>
  <si>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</si>
  <si>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</si>
  <si>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</si>
  <si>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</si>
  <si>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</si>
  <si>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</si>
  <si>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</si>
  <si>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</si>
  <si>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</si>
  <si>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</si>
  <si>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</si>
  <si>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</si>
  <si>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</si>
  <si>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</si>
  <si>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</si>
  <si>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</si>
  <si>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</si>
  <si>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</si>
  <si>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</si>
  <si>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</si>
  <si>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</si>
  <si>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</si>
  <si>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</si>
  <si>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</si>
  <si>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</si>
  <si>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</si>
  <si>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</si>
  <si>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</si>
  <si>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</si>
  <si>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</si>
  <si>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</si>
  <si>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</si>
  <si>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</si>
  <si>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</si>
  <si>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</si>
  <si>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</si>
  <si>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</si>
  <si>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</si>
  <si>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</si>
  <si>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</si>
  <si>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</si>
  <si>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</si>
  <si>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</si>
  <si>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</si>
  <si>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</si>
  <si>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</si>
  <si>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</si>
  <si>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</si>
  <si>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</si>
  <si>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</si>
  <si>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</si>
  <si>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</si>
  <si>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</si>
  <si>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</si>
  <si>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</si>
  <si>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</si>
  <si>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</si>
  <si>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</si>
  <si>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</si>
  <si>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</si>
  <si>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</si>
  <si>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</si>
  <si>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</si>
  <si>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</si>
  <si>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</si>
  <si>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</si>
  <si>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</si>
  <si>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</si>
  <si>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</si>
  <si>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</si>
  <si>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</si>
  <si>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</si>
  <si>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</si>
  <si>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</si>
  <si>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</si>
  <si>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</si>
  <si>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</si>
  <si>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</si>
  <si>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</si>
  <si>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</si>
  <si>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</si>
  <si>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</si>
  <si>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</si>
  <si>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</si>
  <si>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</si>
  <si>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</si>
  <si>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</si>
  <si>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</si>
  <si>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</si>
  <si>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</si>
  <si>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</si>
  <si>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</si>
  <si>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</si>
  <si>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</si>
  <si>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</si>
  <si>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</si>
  <si>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</si>
  <si>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</si>
  <si>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</si>
  <si>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</si>
  <si>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</si>
  <si>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</si>
  <si>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</si>
  <si>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</si>
  <si>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</si>
  <si>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</si>
  <si>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</si>
  <si>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</si>
  <si>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</si>
  <si>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</si>
  <si>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</si>
  <si>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</si>
  <si>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</si>
  <si>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</si>
  <si>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</si>
  <si>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</si>
  <si>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</si>
  <si>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</si>
  <si>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</si>
  <si>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</si>
  <si>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</si>
  <si>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</si>
  <si>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</si>
  <si>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</si>
  <si>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</si>
  <si>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</si>
  <si>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</si>
  <si>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</si>
  <si>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</si>
  <si>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</si>
  <si>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</si>
  <si>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</si>
  <si>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</si>
  <si>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</si>
  <si>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</si>
  <si>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</si>
  <si>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</si>
  <si>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</si>
  <si>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</si>
  <si>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</si>
  <si>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</si>
  <si>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</si>
  <si>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</si>
  <si>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</si>
  <si>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</si>
  <si>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</si>
  <si>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</si>
  <si>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</si>
  <si>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</si>
  <si>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</si>
  <si>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</si>
  <si>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</si>
  <si>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</si>
  <si>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</si>
  <si>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</si>
  <si>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</si>
  <si>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</si>
  <si>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</si>
  <si>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</si>
  <si>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</si>
  <si>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</si>
  <si>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</si>
  <si>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</si>
  <si>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</si>
  <si>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</si>
  <si>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</si>
  <si>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</si>
  <si>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</si>
  <si>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</si>
  <si>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</si>
  <si>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</si>
  <si>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</si>
  <si>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</si>
  <si>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</si>
  <si>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</si>
  <si>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</si>
  <si>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</si>
  <si>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</si>
  <si>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</si>
  <si>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</si>
  <si>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</si>
  <si>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</si>
  <si>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</si>
  <si>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</si>
  <si>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</si>
  <si>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</si>
  <si>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</si>
  <si>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</si>
  <si>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</si>
  <si>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</si>
  <si>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</si>
  <si>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</si>
  <si>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</si>
  <si>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</si>
  <si>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</si>
  <si>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</si>
  <si>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</si>
  <si>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</si>
  <si>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</si>
  <si>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</si>
  <si>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</si>
  <si>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</si>
  <si>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</si>
  <si>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</si>
  <si>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</si>
  <si>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</si>
  <si>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</si>
  <si>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</si>
  <si>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</si>
  <si>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</si>
  <si>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</si>
  <si>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</si>
  <si>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</si>
  <si>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</si>
  <si>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</si>
  <si>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</si>
  <si>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</si>
  <si>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</si>
  <si>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</si>
  <si>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</si>
  <si>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</si>
  <si>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</si>
  <si>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</si>
  <si>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</si>
  <si>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</si>
  <si>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</si>
  <si>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</si>
  <si>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</si>
  <si>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</si>
  <si>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</si>
  <si>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</si>
  <si>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</si>
  <si>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</si>
  <si>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</si>
  <si>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</si>
  <si>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</si>
  <si>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</si>
  <si>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</si>
  <si>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</si>
  <si>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</si>
  <si>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</si>
  <si>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</si>
  <si>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</si>
  <si>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</si>
  <si>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</si>
  <si>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</si>
  <si>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</si>
  <si>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</si>
  <si>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</si>
  <si>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</si>
  <si>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</si>
  <si>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</si>
  <si>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</si>
  <si>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</si>
  <si>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</si>
  <si>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</si>
  <si>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</si>
  <si>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</si>
  <si>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</si>
  <si>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</si>
  <si>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</si>
  <si>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</si>
  <si>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</si>
  <si>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</si>
  <si>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</si>
  <si>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</si>
  <si>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</si>
  <si>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</si>
  <si>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</si>
  <si>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</si>
  <si>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</si>
  <si>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</si>
  <si>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</si>
  <si>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</si>
  <si>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</si>
  <si>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</si>
  <si>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</si>
  <si>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</si>
  <si>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</si>
  <si>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</si>
  <si>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</si>
  <si>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</si>
  <si>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</si>
  <si>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</si>
  <si>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</si>
  <si>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</si>
  <si>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</si>
  <si>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</si>
  <si>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</si>
  <si>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</si>
  <si>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</si>
  <si>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</si>
  <si>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</si>
  <si>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</si>
  <si>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</si>
  <si>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</si>
  <si>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</si>
  <si>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</si>
  <si>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</si>
  <si>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</si>
  <si>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</si>
  <si>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</si>
  <si>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</si>
  <si>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</si>
  <si>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</si>
  <si>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</si>
  <si>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</si>
  <si>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</si>
  <si>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</si>
  <si>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</si>
  <si>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</si>
  <si>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</si>
  <si>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</si>
  <si>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</si>
  <si>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</si>
  <si>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</si>
  <si>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</si>
  <si>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</si>
  <si>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</si>
  <si>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</si>
  <si>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</si>
  <si>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</si>
  <si>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</si>
  <si>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</si>
  <si>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</si>
  <si>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</si>
  <si>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</si>
  <si>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</si>
  <si>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</si>
  <si>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</si>
  <si>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</si>
  <si>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</si>
  <si>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</si>
  <si>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</si>
  <si>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</si>
  <si>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</si>
  <si>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</si>
  <si>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</si>
  <si>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</si>
  <si>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</si>
  <si>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</si>
  <si>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</si>
  <si>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</si>
  <si>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</si>
  <si>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</si>
  <si>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</si>
  <si>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</si>
  <si>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</si>
  <si>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</si>
  <si>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</si>
  <si>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</si>
  <si>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</si>
  <si>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</si>
  <si>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</si>
  <si>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</si>
  <si>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</si>
  <si>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</si>
  <si>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</si>
  <si>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</si>
  <si>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</si>
  <si>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</si>
  <si>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</si>
  <si>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</si>
  <si>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</si>
  <si>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</si>
  <si>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</si>
  <si>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</si>
  <si>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</si>
  <si>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</si>
  <si>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</si>
  <si>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</si>
  <si>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</si>
  <si>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</si>
  <si>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</si>
  <si>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</si>
  <si>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</si>
  <si>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</si>
  <si>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</si>
  <si>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</si>
  <si>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</si>
  <si>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</si>
  <si>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</si>
  <si>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</si>
  <si>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</si>
  <si>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</si>
  <si>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</si>
  <si>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</si>
  <si>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</si>
  <si>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</si>
  <si>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</si>
  <si>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</si>
  <si>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</si>
  <si>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</si>
  <si>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</si>
  <si>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</si>
  <si>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</si>
  <si>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</si>
  <si>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</si>
  <si>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</si>
  <si>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</si>
  <si>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</si>
  <si>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</si>
  <si>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</si>
  <si>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</si>
  <si>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</si>
  <si>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</si>
  <si>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</si>
  <si>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</si>
  <si>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</si>
  <si>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</si>
  <si>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</si>
  <si>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</si>
  <si>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</si>
  <si>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</si>
  <si>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</si>
  <si>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</si>
  <si>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</si>
  <si>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</si>
  <si>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</si>
  <si>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</si>
  <si>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</si>
  <si>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</si>
  <si>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</si>
  <si>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</si>
  <si>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</si>
  <si>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</si>
  <si>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</si>
  <si>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</si>
  <si>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</si>
  <si>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</si>
  <si>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</si>
  <si>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</si>
  <si>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</si>
  <si>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</si>
  <si>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</si>
  <si>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</si>
  <si>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</si>
  <si>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</si>
  <si>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</si>
  <si>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</si>
  <si>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</si>
  <si>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</si>
  <si>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</si>
  <si>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</si>
  <si>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</si>
  <si>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</si>
  <si>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</si>
  <si>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</si>
  <si>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</si>
  <si>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</si>
  <si>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</si>
  <si>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</si>
  <si>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</si>
  <si>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</si>
  <si>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</si>
  <si>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</si>
  <si>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</si>
  <si>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</si>
  <si>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</si>
  <si>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</si>
  <si>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</si>
  <si>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</si>
  <si>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</si>
  <si>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</si>
  <si>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</si>
  <si>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</si>
  <si>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</si>
  <si>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</si>
  <si>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</si>
  <si>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</si>
  <si>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</si>
  <si>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</si>
  <si>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</si>
  <si>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</si>
  <si>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</si>
  <si>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</si>
  <si>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</si>
  <si>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</si>
  <si>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</si>
  <si>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</si>
  <si>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</si>
  <si>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</si>
  <si>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</si>
  <si>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</si>
  <si>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</si>
  <si>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</si>
  <si>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</si>
  <si>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</si>
  <si>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</si>
  <si>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</si>
  <si>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</si>
  <si>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</si>
  <si>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</si>
  <si>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</si>
  <si>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</si>
  <si>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</si>
  <si>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</si>
  <si>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</si>
  <si>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</si>
  <si>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</si>
  <si>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</si>
  <si>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</si>
  <si>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</si>
  <si>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</si>
  <si>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</si>
  <si>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</si>
  <si>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</si>
  <si>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</si>
  <si>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</si>
  <si>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</si>
  <si>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</si>
  <si>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</si>
  <si>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</si>
  <si>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</si>
  <si>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</si>
  <si>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</si>
  <si>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</si>
  <si>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</si>
  <si>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</si>
  <si>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</si>
  <si>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</si>
  <si>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</si>
  <si>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</si>
  <si>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</si>
  <si>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</si>
  <si>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</si>
  <si>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</si>
  <si>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</si>
  <si>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</si>
  <si>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</si>
  <si>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</si>
  <si>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</si>
  <si>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</si>
  <si>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</si>
  <si>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</si>
  <si>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</si>
  <si>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</si>
  <si>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</si>
  <si>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</si>
  <si>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</si>
  <si>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</si>
  <si>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</si>
  <si>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</si>
  <si>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</si>
  <si>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</si>
  <si>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</si>
  <si>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</si>
  <si>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</si>
  <si>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</si>
  <si>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</si>
  <si>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</si>
  <si>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</si>
  <si>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</si>
  <si>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</si>
  <si>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</si>
  <si>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</si>
  <si>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</si>
  <si>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</si>
  <si>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</si>
  <si>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</si>
  <si>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</si>
  <si>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</si>
  <si>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</si>
  <si>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</si>
  <si>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</si>
  <si>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</si>
  <si>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</si>
  <si>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</si>
  <si>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</si>
  <si>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</si>
  <si>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</si>
  <si>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</si>
  <si>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</si>
  <si>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</si>
  <si>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</si>
  <si>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</si>
  <si>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</si>
  <si>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</si>
  <si>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</si>
  <si>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</si>
  <si>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</si>
  <si>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</si>
  <si>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</si>
  <si>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</si>
  <si>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</si>
  <si>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</si>
  <si>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</si>
  <si>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</si>
  <si>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</si>
  <si>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</si>
  <si>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</si>
  <si>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</si>
  <si>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</si>
  <si>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</si>
  <si>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</si>
  <si>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</si>
  <si>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</si>
  <si>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</si>
  <si>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</si>
  <si>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</si>
  <si>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</si>
  <si>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</si>
  <si>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</si>
  <si>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</si>
  <si>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</si>
  <si>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</si>
  <si>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</si>
  <si>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</si>
  <si>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</si>
  <si>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</si>
  <si>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</si>
  <si>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</si>
  <si>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</si>
  <si>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</si>
  <si>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</si>
  <si>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</si>
  <si>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</si>
  <si>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</si>
  <si>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</si>
  <si>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</si>
  <si>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</si>
  <si>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</si>
  <si>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</si>
  <si>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</si>
  <si>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</si>
  <si>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</si>
  <si>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</si>
  <si>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</si>
  <si>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</si>
  <si>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</si>
  <si>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</si>
  <si>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</si>
  <si>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</si>
  <si>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</si>
  <si>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</si>
  <si>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</si>
  <si>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</si>
  <si>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</si>
  <si>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</si>
  <si>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</si>
  <si>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</si>
  <si>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</si>
  <si>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</si>
  <si>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</si>
  <si>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</si>
  <si>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</si>
  <si>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</si>
  <si>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</si>
  <si>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</si>
  <si>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</si>
  <si>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</si>
  <si>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</si>
  <si>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</si>
  <si>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</si>
  <si>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</si>
  <si>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</si>
  <si>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</si>
  <si>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</si>
  <si>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</si>
  <si>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</si>
  <si>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</si>
  <si>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</si>
  <si>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</si>
  <si>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</si>
  <si>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</si>
  <si>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</si>
  <si>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</si>
  <si>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</si>
  <si>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</si>
  <si>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</si>
  <si>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</si>
  <si>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</si>
  <si>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</si>
  <si>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</si>
  <si>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</si>
  <si>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</si>
  <si>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</si>
  <si>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</si>
  <si>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</si>
  <si>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</si>
  <si>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</si>
  <si>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</si>
  <si>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</si>
  <si>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</si>
  <si>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</si>
  <si>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</si>
  <si>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</si>
  <si>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</si>
  <si>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</si>
  <si>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</si>
  <si>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</si>
  <si>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</si>
  <si>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</si>
  <si>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</si>
  <si>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</si>
  <si>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</si>
  <si>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</si>
  <si>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</si>
  <si>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</si>
  <si>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</si>
  <si>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</si>
  <si>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</si>
  <si>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</si>
  <si>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</si>
  <si>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</si>
  <si>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</si>
  <si>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</si>
  <si>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</si>
  <si>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</si>
  <si>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</si>
  <si>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</si>
  <si>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</si>
  <si>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</si>
  <si>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</si>
  <si>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</si>
  <si>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</si>
  <si>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</si>
  <si>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</si>
  <si>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</si>
  <si>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</si>
  <si>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</si>
  <si>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</si>
  <si>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</si>
  <si>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</si>
  <si>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</si>
  <si>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</si>
  <si>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</si>
  <si>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</si>
  <si>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</si>
  <si>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</si>
  <si>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</si>
  <si>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</si>
  <si>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</si>
  <si>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</si>
  <si>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</si>
  <si>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</si>
  <si>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</si>
  <si>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</si>
  <si>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</si>
  <si>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</si>
  <si>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</si>
  <si>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</si>
  <si>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</si>
  <si>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</si>
  <si>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</si>
  <si>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</si>
  <si>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</si>
  <si>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</si>
  <si>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</si>
  <si>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</si>
  <si>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</si>
  <si>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</si>
  <si>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</si>
  <si>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</si>
  <si>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</si>
  <si>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</si>
  <si>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</si>
  <si>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</si>
  <si>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</si>
  <si>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</si>
  <si>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</si>
  <si>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</si>
  <si>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</si>
  <si>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</si>
  <si>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</si>
  <si>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</si>
  <si>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</si>
  <si>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</si>
  <si>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</si>
  <si>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</si>
  <si>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</si>
  <si>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</si>
  <si>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</si>
  <si>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</si>
  <si>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</si>
  <si>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</si>
  <si>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</si>
  <si>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</si>
  <si>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</si>
  <si>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</si>
  <si>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</si>
  <si>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</si>
  <si>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</si>
  <si>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</si>
  <si>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</si>
  <si>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</si>
  <si>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</si>
  <si>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</si>
  <si>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</si>
  <si>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</si>
  <si>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</si>
  <si>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</si>
  <si>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</si>
  <si>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</si>
  <si>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</si>
  <si>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</si>
  <si>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</si>
  <si>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</si>
  <si>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</si>
  <si>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</si>
  <si>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</si>
  <si>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</si>
  <si>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</si>
  <si>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</si>
  <si>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</si>
  <si>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</si>
  <si>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</si>
  <si>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</si>
  <si>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</si>
  <si>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</si>
  <si>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</si>
  <si>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</si>
  <si>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</si>
  <si>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</si>
  <si>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</si>
  <si>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</si>
  <si>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</si>
  <si>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</si>
  <si>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</si>
  <si>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</si>
  <si>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</si>
  <si>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</si>
  <si>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</si>
  <si>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</si>
  <si>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</si>
  <si>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</si>
  <si>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</si>
  <si>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</si>
  <si>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</si>
  <si>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</si>
  <si>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</si>
  <si>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</si>
  <si>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</si>
  <si>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</si>
  <si>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</si>
  <si>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</si>
  <si>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</si>
  <si>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</si>
  <si>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</si>
  <si>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</si>
  <si>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</si>
  <si>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</si>
  <si>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</si>
  <si>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</si>
  <si>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</si>
  <si>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</si>
  <si>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</si>
  <si>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</si>
  <si>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</si>
  <si>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</si>
  <si>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</si>
  <si>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</si>
  <si>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</si>
  <si>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</si>
  <si>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</si>
  <si>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</si>
  <si>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</si>
  <si>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</si>
  <si>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</si>
  <si>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</si>
  <si>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</si>
  <si>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</si>
  <si>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</si>
  <si>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</si>
  <si>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</si>
  <si>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</si>
  <si>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</si>
  <si>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</si>
  <si>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</si>
  <si>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</si>
  <si>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</si>
  <si>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</si>
  <si>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</si>
  <si>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</si>
  <si>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</si>
  <si>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</si>
  <si>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</si>
  <si>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</si>
  <si>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</si>
  <si>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</si>
  <si>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</si>
  <si>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</si>
  <si>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</si>
  <si>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</si>
  <si>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</si>
  <si>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</si>
  <si>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</si>
  <si>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</si>
  <si>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</si>
  <si>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</si>
  <si>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</si>
  <si>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</si>
  <si>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</si>
  <si>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</si>
  <si>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</si>
  <si>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</si>
  <si>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</si>
  <si>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</si>
  <si>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</si>
  <si>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</si>
  <si>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</si>
  <si>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</si>
  <si>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</si>
  <si>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</si>
  <si>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</si>
  <si>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</si>
  <si>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</si>
  <si>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</si>
  <si>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</si>
  <si>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</si>
  <si>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</si>
  <si>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</si>
  <si>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</si>
  <si>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</si>
  <si>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</si>
  <si>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</si>
  <si>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</si>
  <si>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</si>
  <si>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</si>
  <si>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</si>
  <si>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</si>
  <si>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</si>
  <si>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</si>
  <si>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</si>
  <si>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</si>
  <si>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</si>
  <si>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</si>
  <si>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</si>
  <si>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</si>
  <si>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</si>
  <si>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</si>
  <si>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</si>
  <si>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</si>
  <si>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</si>
  <si>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</si>
  <si>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</si>
  <si>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</si>
  <si>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</si>
  <si>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</si>
  <si>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</si>
  <si>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</si>
  <si>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</si>
  <si>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</si>
  <si>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</si>
  <si>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</si>
  <si>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</si>
  <si>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</si>
  <si>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</si>
  <si>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</si>
  <si>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</si>
  <si>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</si>
  <si>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</si>
  <si>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</si>
  <si>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</si>
  <si>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</si>
  <si>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</si>
  <si>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</si>
  <si>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</si>
  <si>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</si>
  <si>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</si>
  <si>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</si>
  <si>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</si>
  <si>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</si>
  <si>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</si>
  <si>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</si>
  <si>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</si>
  <si>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</si>
  <si>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</si>
  <si>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</si>
  <si>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</si>
  <si>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</si>
  <si>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</si>
  <si>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</si>
  <si>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</si>
  <si>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</si>
  <si>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</si>
  <si>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</si>
  <si>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</si>
  <si>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</si>
  <si>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</si>
  <si>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</si>
  <si>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</si>
  <si>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</si>
  <si>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</si>
  <si>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</si>
  <si>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</si>
  <si>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</si>
  <si>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</si>
  <si>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</si>
  <si>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</si>
  <si>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</si>
  <si>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</si>
  <si>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</si>
  <si>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</si>
  <si>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</si>
  <si>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</si>
  <si>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</si>
  <si>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</si>
  <si>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</si>
  <si>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</si>
  <si>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</si>
  <si>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</si>
  <si>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</si>
  <si>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</si>
  <si>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</si>
  <si>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</si>
  <si>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</si>
  <si>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</si>
  <si>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</si>
  <si>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</si>
  <si>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</si>
  <si>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</si>
  <si>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</si>
  <si>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</si>
  <si>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</si>
  <si>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</si>
  <si>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</si>
  <si>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</si>
  <si>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</si>
  <si>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</si>
  <si>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</si>
  <si>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</si>
  <si>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</si>
  <si>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</si>
  <si>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</si>
  <si>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</si>
  <si>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</si>
  <si>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</si>
  <si>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</si>
  <si>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</si>
  <si>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</si>
  <si>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</si>
  <si>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</si>
  <si>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</si>
  <si>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</si>
  <si>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</si>
  <si>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</si>
  <si>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</si>
  <si>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</si>
  <si>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</si>
  <si>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</si>
  <si>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</si>
  <si>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</si>
  <si>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</si>
  <si>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</si>
  <si>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</si>
  <si>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</si>
  <si>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</si>
  <si>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</si>
  <si>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</si>
  <si>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</si>
  <si>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</si>
  <si>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</si>
  <si>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</si>
  <si>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</si>
  <si>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</si>
  <si>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</si>
  <si>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</si>
  <si>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</si>
  <si>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</si>
  <si>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</si>
  <si>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</si>
  <si>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</si>
  <si>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</si>
  <si>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</si>
  <si>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</si>
  <si>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</si>
  <si>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</si>
  <si>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</si>
  <si>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</si>
  <si>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</si>
  <si>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</si>
  <si>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</si>
  <si>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</si>
  <si>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</si>
  <si>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</si>
  <si>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</si>
  <si>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</si>
  <si>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</si>
  <si>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</si>
  <si>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</si>
  <si>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</si>
  <si>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</si>
  <si>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</si>
  <si>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</si>
  <si>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</si>
  <si>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</si>
  <si>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</si>
  <si>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</si>
  <si>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</si>
  <si>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</si>
  <si>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</si>
  <si>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</si>
  <si>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</si>
  <si>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</si>
  <si>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</si>
  <si>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</si>
  <si>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</si>
  <si>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</si>
  <si>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</si>
  <si>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</si>
  <si>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</si>
  <si>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</si>
  <si>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</si>
  <si>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</si>
  <si>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</si>
  <si>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</si>
  <si>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</si>
  <si>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</si>
  <si>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</si>
  <si>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</si>
  <si>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</si>
  <si>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</si>
  <si>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</si>
  <si>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</si>
  <si>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</si>
  <si>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</si>
  <si>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</si>
  <si>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</si>
  <si>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</si>
  <si>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</si>
  <si>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</si>
  <si>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</si>
  <si>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</si>
  <si>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</si>
  <si>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</si>
  <si>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</si>
  <si>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</si>
  <si>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</si>
  <si>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</si>
  <si>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</si>
  <si>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</si>
  <si>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</si>
  <si>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</si>
  <si>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</si>
  <si>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</si>
  <si>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</si>
  <si>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</si>
  <si>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</si>
  <si>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</si>
  <si>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</si>
  <si>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</si>
  <si>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</si>
  <si>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</si>
  <si>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</si>
  <si>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</si>
  <si>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</si>
  <si>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</si>
  <si>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</si>
  <si>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</si>
  <si>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</si>
  <si>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</si>
  <si>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</si>
  <si>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</si>
  <si>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</si>
  <si>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</si>
  <si>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</si>
  <si>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</si>
  <si>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</si>
  <si>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</si>
  <si>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</si>
  <si>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</si>
  <si>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</si>
  <si>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</si>
  <si>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</si>
  <si>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</si>
  <si>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</si>
  <si>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</si>
  <si>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</si>
  <si>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</si>
  <si>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</si>
  <si>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</si>
  <si>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</si>
  <si>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</si>
  <si>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</si>
  <si>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</si>
  <si>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</si>
  <si>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</si>
  <si>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</si>
  <si>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</si>
  <si>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</si>
  <si>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</si>
  <si>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</si>
  <si>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</si>
  <si>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</si>
  <si>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</si>
  <si>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</si>
  <si>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</si>
  <si>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</si>
  <si>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</si>
  <si>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</si>
  <si>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</si>
  <si>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</si>
  <si>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</si>
  <si>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</si>
  <si>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</si>
  <si>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</si>
  <si>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</si>
  <si>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</si>
  <si>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</si>
  <si>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</si>
  <si>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</si>
  <si>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</si>
  <si>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</si>
  <si>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</si>
  <si>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</si>
  <si>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</si>
  <si>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</si>
  <si>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</si>
  <si>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</si>
  <si>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</si>
  <si>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</si>
  <si>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</si>
  <si>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</si>
  <si>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</si>
  <si>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</si>
  <si>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</si>
  <si>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</si>
  <si>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</si>
  <si>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</si>
  <si>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</si>
  <si>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</si>
  <si>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</si>
  <si>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</si>
  <si>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</si>
  <si>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</si>
  <si>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</si>
  <si>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</si>
  <si>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</si>
  <si>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</si>
  <si>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</si>
  <si>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</si>
  <si>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</si>
  <si>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</si>
  <si>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</si>
  <si>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</si>
  <si>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</si>
  <si>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</si>
  <si>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</si>
  <si>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</si>
  <si>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</si>
  <si>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</si>
  <si>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</si>
  <si>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</si>
  <si>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</si>
  <si>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</si>
  <si>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</si>
  <si>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</si>
  <si>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</si>
  <si>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</si>
  <si>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</si>
  <si>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</si>
  <si>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</si>
  <si>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</si>
  <si>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</si>
  <si>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</si>
  <si>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</si>
  <si>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</si>
  <si>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</si>
  <si>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</si>
  <si>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</si>
  <si>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</si>
  <si>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</si>
  <si>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</si>
  <si>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</si>
  <si>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</si>
  <si>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</si>
  <si>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</si>
  <si>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</si>
  <si>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</si>
  <si>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</si>
  <si>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</si>
  <si>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</si>
  <si>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</si>
  <si>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</si>
  <si>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</si>
  <si>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</si>
  <si>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</si>
  <si>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</si>
  <si>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</si>
  <si>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</si>
  <si>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</si>
  <si>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</si>
  <si>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</si>
  <si>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</si>
  <si>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</si>
  <si>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</si>
  <si>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</si>
  <si>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</si>
  <si>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</si>
  <si>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</si>
  <si>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</si>
  <si>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</si>
  <si>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</si>
  <si>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</si>
  <si>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</si>
  <si>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</si>
  <si>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</si>
  <si>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</si>
  <si>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</si>
  <si>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</si>
  <si>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</si>
  <si>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</si>
  <si>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</si>
  <si>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</si>
  <si>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</si>
  <si>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</si>
  <si>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</si>
  <si>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</si>
  <si>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</si>
  <si>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</si>
  <si>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</si>
  <si>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</si>
  <si>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</si>
  <si>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</si>
  <si>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</si>
  <si>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</si>
  <si>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</si>
  <si>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</si>
  <si>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</si>
  <si>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</si>
  <si>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</si>
  <si>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</si>
  <si>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</si>
  <si>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</si>
  <si>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</si>
  <si>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</si>
  <si>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</si>
  <si>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</si>
  <si>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</si>
  <si>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</si>
  <si>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</si>
  <si>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</si>
  <si>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</si>
  <si>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</si>
  <si>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</si>
  <si>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</si>
  <si>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</si>
  <si>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</si>
  <si>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</si>
  <si>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</si>
  <si>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</si>
  <si>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</si>
  <si>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</si>
  <si>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</si>
  <si>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</si>
  <si>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</si>
  <si>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</si>
  <si>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</si>
  <si>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</si>
  <si>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</si>
  <si>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</si>
  <si>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</si>
  <si>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</si>
  <si>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</si>
  <si>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</si>
  <si>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</si>
  <si>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</si>
  <si>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</si>
  <si>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</si>
  <si>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</si>
  <si>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</si>
  <si>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</si>
  <si>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</si>
  <si>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</si>
  <si>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</si>
  <si>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</si>
  <si>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</si>
  <si>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</si>
  <si>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</si>
  <si>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</si>
  <si>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</si>
  <si>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</si>
  <si>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</si>
  <si>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</si>
  <si>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</si>
  <si>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</si>
  <si>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</si>
  <si>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</si>
  <si>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</si>
  <si>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</si>
  <si>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</si>
  <si>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</si>
  <si>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</si>
  <si>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</si>
  <si>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</si>
  <si>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</si>
  <si>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</si>
  <si>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</si>
  <si>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</si>
  <si>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</si>
  <si>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</si>
  <si>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</si>
  <si>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</si>
  <si>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</si>
  <si>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</si>
  <si>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</si>
  <si>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</si>
  <si>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</si>
  <si>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</si>
  <si>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</si>
  <si>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</si>
  <si>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</si>
  <si>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</si>
  <si>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</si>
  <si>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</si>
  <si>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</si>
  <si>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</si>
  <si>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</si>
  <si>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</si>
  <si>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</si>
  <si>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</si>
  <si>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</si>
  <si>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</si>
  <si>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</si>
  <si>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</si>
  <si>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</si>
  <si>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</si>
  <si>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</si>
  <si>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</si>
  <si>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</si>
  <si>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</si>
  <si>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</si>
  <si>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</si>
  <si>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</si>
  <si>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</si>
  <si>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</si>
  <si>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</si>
  <si>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</si>
  <si>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</si>
  <si>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</si>
  <si>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</si>
  <si>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</si>
  <si>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</si>
  <si>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</si>
  <si>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</si>
  <si>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</si>
  <si>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</si>
  <si>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</si>
  <si>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</si>
  <si>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</si>
  <si>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</si>
  <si>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</si>
  <si>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</si>
  <si>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</si>
  <si>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</si>
  <si>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</si>
  <si>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</si>
  <si>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</si>
  <si>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</si>
  <si>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</si>
  <si>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</si>
  <si>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</si>
  <si>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</si>
  <si>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</si>
  <si>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</si>
  <si>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</si>
  <si>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</si>
  <si>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</si>
  <si>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</si>
  <si>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</si>
  <si>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</si>
  <si>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</si>
  <si>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</si>
  <si>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</si>
  <si>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</si>
  <si>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</si>
  <si>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</si>
  <si>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</si>
  <si>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</si>
  <si>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</si>
  <si>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</si>
  <si>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</si>
  <si>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</si>
  <si>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</si>
  <si>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</si>
  <si>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</si>
  <si>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</si>
  <si>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</si>
  <si>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</si>
  <si>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</si>
  <si>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</si>
  <si>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</si>
  <si>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</si>
  <si>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</si>
  <si>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</si>
  <si>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</si>
  <si>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</si>
  <si>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</si>
  <si>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</si>
  <si>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</si>
  <si>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</si>
  <si>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</si>
  <si>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</si>
  <si>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</si>
  <si>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</si>
  <si>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</si>
  <si>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</si>
  <si>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</si>
  <si>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</si>
  <si>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</si>
  <si>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</si>
  <si>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</si>
  <si>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</si>
  <si>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</si>
  <si>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</si>
  <si>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</si>
  <si>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</si>
  <si>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</si>
  <si>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</si>
  <si>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</si>
  <si>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</si>
  <si>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</si>
  <si>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</si>
  <si>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</si>
  <si>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</si>
  <si>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</si>
  <si>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</si>
  <si>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</si>
  <si>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</si>
  <si>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</si>
  <si>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</si>
  <si>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</si>
  <si>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</si>
  <si>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</si>
  <si>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</si>
  <si>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</si>
  <si>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</si>
  <si>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</si>
  <si>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</si>
  <si>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</si>
  <si>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</si>
  <si>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</si>
  <si>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</si>
  <si>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</si>
  <si>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</si>
  <si>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</si>
  <si>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</si>
  <si>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</si>
  <si>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</si>
  <si>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</si>
  <si>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</si>
  <si>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</si>
  <si>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</si>
  <si>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</si>
  <si>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</si>
  <si>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</si>
  <si>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</si>
  <si>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</si>
  <si>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</si>
  <si>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</si>
  <si>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</si>
  <si>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</si>
  <si>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</si>
  <si>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</si>
  <si>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</si>
  <si>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</si>
  <si>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</si>
  <si>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</si>
  <si>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</si>
  <si>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</si>
  <si>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</si>
  <si>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</si>
  <si>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</si>
  <si>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</si>
  <si>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</si>
  <si>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</si>
  <si>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</si>
  <si>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</si>
  <si>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</si>
  <si>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</si>
  <si>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</si>
  <si>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</si>
  <si>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</si>
  <si>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</si>
  <si>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</si>
  <si>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</si>
  <si>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</si>
  <si>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</si>
  <si>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</si>
  <si>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</si>
  <si>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</si>
  <si>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</si>
  <si>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</si>
  <si>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</si>
  <si>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</si>
  <si>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</si>
  <si>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</si>
  <si>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</si>
  <si>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</si>
  <si>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</si>
  <si>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</si>
  <si>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</si>
  <si>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</si>
  <si>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</si>
  <si>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</si>
  <si>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</si>
  <si>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</si>
  <si>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</si>
  <si>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</si>
  <si>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</si>
  <si>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</si>
  <si>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</si>
  <si>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</si>
  <si>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</si>
  <si>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</si>
  <si>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</si>
  <si>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</si>
  <si>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</si>
  <si>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</si>
  <si>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</si>
  <si>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</si>
  <si>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</si>
  <si>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</si>
  <si>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</si>
  <si>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</si>
  <si>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</si>
  <si>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</si>
  <si>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</si>
  <si>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</si>
  <si>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</si>
  <si>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</si>
  <si>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</si>
  <si>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</si>
  <si>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</si>
  <si>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</si>
  <si>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</si>
  <si>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</si>
  <si>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</si>
  <si>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</si>
  <si>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</si>
  <si>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</si>
  <si>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</si>
  <si>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</si>
  <si>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</si>
  <si>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</si>
  <si>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</si>
  <si>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</si>
  <si>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</si>
  <si>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</si>
  <si>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</si>
  <si>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</si>
  <si>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</si>
  <si>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</si>
  <si>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</si>
  <si>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</si>
  <si>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</si>
  <si>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</si>
  <si>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</si>
  <si>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</si>
  <si>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</si>
  <si>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</si>
  <si>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</si>
  <si>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</si>
  <si>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</si>
  <si>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</si>
  <si>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</si>
  <si>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</si>
  <si>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</si>
  <si>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</si>
  <si>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</si>
  <si>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</si>
  <si>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</si>
  <si>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</si>
  <si>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</si>
  <si>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</si>
  <si>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</si>
  <si>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</si>
  <si>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</si>
  <si>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</si>
  <si>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</si>
  <si>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</si>
  <si>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</si>
  <si>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</si>
  <si>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</si>
  <si>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</si>
  <si>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</si>
  <si>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</si>
  <si>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</si>
  <si>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</si>
  <si>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</si>
  <si>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</si>
  <si>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</si>
  <si>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</si>
  <si>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</si>
  <si>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</si>
  <si>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</si>
  <si>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</si>
  <si>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</si>
  <si>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</si>
  <si>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</si>
  <si>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</si>
  <si>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</si>
  <si>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</si>
  <si>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</si>
  <si>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</si>
  <si>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</si>
  <si>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</si>
  <si>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</si>
  <si>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</si>
  <si>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</si>
  <si>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</si>
  <si>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</si>
  <si>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</si>
  <si>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</si>
  <si>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</si>
  <si>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</si>
  <si>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</si>
  <si>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</si>
  <si>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</si>
  <si>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</si>
  <si>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</si>
  <si>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</si>
  <si>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</si>
  <si>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</si>
  <si>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</si>
  <si>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</si>
  <si>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</si>
  <si>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</si>
  <si>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</si>
  <si>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</si>
  <si>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</si>
  <si>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</si>
  <si>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</si>
  <si>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</si>
  <si>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</si>
  <si>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</si>
  <si>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</si>
  <si>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</si>
  <si>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</si>
  <si>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</si>
  <si>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</si>
  <si>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</si>
  <si>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</si>
  <si>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</si>
  <si>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</si>
  <si>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</si>
  <si>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</si>
  <si>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</si>
  <si>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</si>
  <si>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</si>
  <si>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</si>
  <si>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</si>
  <si>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</si>
  <si>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</si>
  <si>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</si>
  <si>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</si>
  <si>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</si>
  <si>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</si>
  <si>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</si>
  <si>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</si>
  <si>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</si>
  <si>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</si>
  <si>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</si>
  <si>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</si>
  <si>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</si>
  <si>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</si>
  <si>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</si>
  <si>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</si>
  <si>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</si>
  <si>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</si>
  <si>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</si>
  <si>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</si>
  <si>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</si>
  <si>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</si>
  <si>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</si>
  <si>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</si>
  <si>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</si>
  <si>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</si>
  <si>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</si>
  <si>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</si>
  <si>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</si>
  <si>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</si>
  <si>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</si>
  <si>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</si>
  <si>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</si>
  <si>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</si>
  <si>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</si>
  <si>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</si>
  <si>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</si>
  <si>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</si>
  <si>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</si>
  <si>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</si>
  <si>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</si>
  <si>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</si>
  <si>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</si>
  <si>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</si>
  <si>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</si>
  <si>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</si>
  <si>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</si>
  <si>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</si>
  <si>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</si>
  <si>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</si>
  <si>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</si>
  <si>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</si>
  <si>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</si>
  <si>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</si>
  <si>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</si>
  <si>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</si>
  <si>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</si>
  <si>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</si>
  <si>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</si>
  <si>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</si>
  <si>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</si>
  <si>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</si>
  <si>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</si>
  <si>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</si>
  <si>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</si>
  <si>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</si>
  <si>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</si>
  <si>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</si>
  <si>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</si>
  <si>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</si>
  <si>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</si>
  <si>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</si>
  <si>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</si>
  <si>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</si>
  <si>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</si>
  <si>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</si>
  <si>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</si>
  <si>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</si>
  <si>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</si>
  <si>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</si>
  <si>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</si>
  <si>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</si>
  <si>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</si>
  <si>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</si>
  <si>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</si>
  <si>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</si>
  <si>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</si>
  <si>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</si>
  <si>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</si>
  <si>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</si>
  <si>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</si>
  <si>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</si>
  <si>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</si>
  <si>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</si>
  <si>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</si>
  <si>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</si>
  <si>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</si>
  <si>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</si>
  <si>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</si>
  <si>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</si>
  <si>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</si>
  <si>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</si>
  <si>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</si>
  <si>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</si>
  <si>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</si>
  <si>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</si>
  <si>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</si>
  <si>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</si>
  <si>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</si>
  <si>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</si>
  <si>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</si>
  <si>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</si>
  <si>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</si>
  <si>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</si>
  <si>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</si>
  <si>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</si>
  <si>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</si>
  <si>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</si>
  <si>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</si>
  <si>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</si>
  <si>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</si>
  <si>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</si>
  <si>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</si>
  <si>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</si>
  <si>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</si>
  <si>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</si>
  <si>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</si>
  <si>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</si>
  <si>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</si>
  <si>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</si>
  <si>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</si>
  <si>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</si>
  <si>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</si>
  <si>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</si>
  <si>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</si>
  <si>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</si>
  <si>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</si>
  <si>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</si>
  <si>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</si>
  <si>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</si>
  <si>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</si>
  <si>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</si>
  <si>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</si>
  <si>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</si>
  <si>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</si>
  <si>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</si>
  <si>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</si>
  <si>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</si>
  <si>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</si>
  <si>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</si>
  <si>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</si>
  <si>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</si>
  <si>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</si>
  <si>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</si>
  <si>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</si>
  <si>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</si>
  <si>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</si>
  <si>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</si>
  <si>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</si>
  <si>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</si>
  <si>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</si>
  <si>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</si>
  <si>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</si>
  <si>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</si>
  <si>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</si>
  <si>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</si>
  <si>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</si>
  <si>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</si>
  <si>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</si>
  <si>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</si>
  <si>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</si>
  <si>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</si>
  <si>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</si>
  <si>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</si>
  <si>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</si>
  <si>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</si>
  <si>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</si>
  <si>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</si>
  <si>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</si>
  <si>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</si>
  <si>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</si>
  <si>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</si>
  <si>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</si>
  <si>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</si>
  <si>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</si>
  <si>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</si>
  <si>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</si>
  <si>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</si>
  <si>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</si>
  <si>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</si>
  <si>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</si>
  <si>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</si>
  <si>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</si>
  <si>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</si>
  <si>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</si>
  <si>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</si>
  <si>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</si>
  <si>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</si>
  <si>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</si>
  <si>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</si>
  <si>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</si>
  <si>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</si>
  <si>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</si>
  <si>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</si>
  <si>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</si>
  <si>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</si>
  <si>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</si>
  <si>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</si>
  <si>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</si>
  <si>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</si>
  <si>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</si>
  <si>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</si>
  <si>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</si>
  <si>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</si>
  <si>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</si>
  <si>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</si>
  <si>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</si>
  <si>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</si>
  <si>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</si>
  <si>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</si>
  <si>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</si>
  <si>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</si>
  <si>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</si>
  <si>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</si>
  <si>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</si>
  <si>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</si>
  <si>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</si>
  <si>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</si>
  <si>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</si>
  <si>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</si>
  <si>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</si>
  <si>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</si>
  <si>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</si>
  <si>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</si>
  <si>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</si>
  <si>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</si>
  <si>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</si>
  <si>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</si>
  <si>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</si>
  <si>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</si>
  <si>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</si>
  <si>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</si>
  <si>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</si>
  <si>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</si>
  <si>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</si>
  <si>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</si>
  <si>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</si>
  <si>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</si>
  <si>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</si>
  <si>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</si>
  <si>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</si>
  <si>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</si>
  <si>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</si>
  <si>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</si>
  <si>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</si>
  <si>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</si>
  <si>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</si>
  <si>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</si>
  <si>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</si>
  <si>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</si>
  <si>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</si>
  <si>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</si>
  <si>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</si>
  <si>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</si>
  <si>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</si>
  <si>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</si>
  <si>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</si>
  <si>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</si>
  <si>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</si>
  <si>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</si>
  <si>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</si>
  <si>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</si>
  <si>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</si>
  <si>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</si>
  <si>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</si>
  <si>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</si>
  <si>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</si>
  <si>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</si>
  <si>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</si>
  <si>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</si>
  <si>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</si>
  <si>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</si>
  <si>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</si>
  <si>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</si>
  <si>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</si>
  <si>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</si>
  <si>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</si>
  <si>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</si>
  <si>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</si>
  <si>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</si>
  <si>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</si>
  <si>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</si>
  <si>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</si>
  <si>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</si>
  <si>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</si>
  <si>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</si>
  <si>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</si>
  <si>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</si>
  <si>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</si>
  <si>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</si>
  <si>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</si>
  <si>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</si>
  <si>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</si>
  <si>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</si>
  <si>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</si>
  <si>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</si>
  <si>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</si>
  <si>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</si>
  <si>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</si>
  <si>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</si>
  <si>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</si>
  <si>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</si>
  <si>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</si>
  <si>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</si>
  <si>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</si>
  <si>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</si>
  <si>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</si>
  <si>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</si>
  <si>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</si>
  <si>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</si>
  <si>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</si>
  <si>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</si>
  <si>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</si>
  <si>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</si>
  <si>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</si>
  <si>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</si>
  <si>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</si>
  <si>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</si>
  <si>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</si>
  <si>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</si>
  <si>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</si>
  <si>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</si>
  <si>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</si>
  <si>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</si>
  <si>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</si>
  <si>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</si>
  <si>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</si>
  <si>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</si>
  <si>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</si>
  <si>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</si>
  <si>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</si>
  <si>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</si>
  <si>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</si>
  <si>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</si>
  <si>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</si>
  <si>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</si>
  <si>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</si>
  <si>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</si>
  <si>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</si>
  <si>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</si>
  <si>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</si>
  <si>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</si>
  <si>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</si>
  <si>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</si>
  <si>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</si>
  <si>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</si>
  <si>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</si>
  <si>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</si>
  <si>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</si>
  <si>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</si>
  <si>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</si>
  <si>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</si>
  <si>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</si>
  <si>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</si>
  <si>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</si>
  <si>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</si>
  <si>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</si>
  <si>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</si>
  <si>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</si>
  <si>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</si>
  <si>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</si>
  <si>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</si>
  <si>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</si>
  <si>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</si>
  <si>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</si>
  <si>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</si>
  <si>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</si>
  <si>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</si>
  <si>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</si>
  <si>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</si>
  <si>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</si>
  <si>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</si>
  <si>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</si>
  <si>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</si>
  <si>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</si>
  <si>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</si>
  <si>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</si>
  <si>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</si>
  <si>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</si>
  <si>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</si>
  <si>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</si>
  <si>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</si>
  <si>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</si>
  <si>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</si>
  <si>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</si>
  <si>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</si>
  <si>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</si>
  <si>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</si>
  <si>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</si>
  <si>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</si>
  <si>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</si>
  <si>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</si>
  <si>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</si>
  <si>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</si>
  <si>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</si>
  <si>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</si>
  <si>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</si>
  <si>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</si>
  <si>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</si>
  <si>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</si>
  <si>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</si>
  <si>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</si>
  <si>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</si>
  <si>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</si>
  <si>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</si>
  <si>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</si>
  <si>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</si>
  <si>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</si>
  <si>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</si>
  <si>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</si>
  <si>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</si>
  <si>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</si>
  <si>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</si>
  <si>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</si>
  <si>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</si>
  <si>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</si>
  <si>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</si>
  <si>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</si>
  <si>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</si>
  <si>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</si>
  <si>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</si>
  <si>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</si>
  <si>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</si>
  <si>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</si>
  <si>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</si>
  <si>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</si>
  <si>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</si>
  <si>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</si>
  <si>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</si>
  <si>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</si>
  <si>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</si>
  <si>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</si>
  <si>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</si>
  <si>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</si>
  <si>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</si>
  <si>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</si>
  <si>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</si>
  <si>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</si>
  <si>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</si>
  <si>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</si>
  <si>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</si>
  <si>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</si>
  <si>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</si>
  <si>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</si>
  <si>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</si>
  <si>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</si>
  <si>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</si>
  <si>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</si>
  <si>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</si>
  <si>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</si>
  <si>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</si>
  <si>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</si>
  <si>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</si>
  <si>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</si>
  <si>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</si>
  <si>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</si>
  <si>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</si>
  <si>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</si>
  <si>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</si>
  <si>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</si>
  <si>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</si>
  <si>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</si>
  <si>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</si>
  <si>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</si>
  <si>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</si>
  <si>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</si>
  <si>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</si>
  <si>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</si>
  <si>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</si>
  <si>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</si>
  <si>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</si>
  <si>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</si>
  <si>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</si>
  <si>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</si>
  <si>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</si>
  <si>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</si>
  <si>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</si>
  <si>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</si>
  <si>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</si>
  <si>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</si>
  <si>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</si>
  <si>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</si>
  <si>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</si>
  <si>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</si>
  <si>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</si>
  <si>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</si>
  <si>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</si>
  <si>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</si>
  <si>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</si>
  <si>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</si>
  <si>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</si>
  <si>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</si>
  <si>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</si>
  <si>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</si>
  <si>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</si>
  <si>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</si>
  <si>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</si>
  <si>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</si>
  <si>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</si>
  <si>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</si>
  <si>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</si>
  <si>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</si>
  <si>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</si>
  <si>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</si>
  <si>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</si>
  <si>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</si>
  <si>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</si>
  <si>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</si>
  <si>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</si>
  <si>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</si>
  <si>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</si>
  <si>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</si>
  <si>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</si>
  <si>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</si>
  <si>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</si>
  <si>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</si>
  <si>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</si>
  <si>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</si>
  <si>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</si>
  <si>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</si>
  <si>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</si>
  <si>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</si>
  <si>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</si>
  <si>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</si>
  <si>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</si>
  <si>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</si>
  <si>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</si>
  <si>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</si>
  <si>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</si>
  <si>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</si>
  <si>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</si>
  <si>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</si>
  <si>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</si>
  <si>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</si>
  <si>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</si>
  <si>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</si>
  <si>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</si>
  <si>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</si>
  <si>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</si>
  <si>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</si>
  <si>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</si>
  <si>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</si>
  <si>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</si>
  <si>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</si>
  <si>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</si>
  <si>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</si>
  <si>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</si>
  <si>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</si>
  <si>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</si>
  <si>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</si>
  <si>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</si>
  <si>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</si>
  <si>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</si>
  <si>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</si>
  <si>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</si>
  <si>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</si>
  <si>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</si>
  <si>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</si>
  <si>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</si>
  <si>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</si>
  <si>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</si>
  <si>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</si>
  <si>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</si>
  <si>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</si>
  <si>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</si>
  <si>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</si>
  <si>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</si>
  <si>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</si>
  <si>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</si>
  <si>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</si>
  <si>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</si>
  <si>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</si>
  <si>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</si>
  <si>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</si>
  <si>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</si>
  <si>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</si>
  <si>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</si>
  <si>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</si>
  <si>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</si>
  <si>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</si>
  <si>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</si>
  <si>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</si>
  <si>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</si>
  <si>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</si>
  <si>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</si>
  <si>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</si>
  <si>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</si>
  <si>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</si>
  <si>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</si>
  <si>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</si>
  <si>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</si>
  <si>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</si>
  <si>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</si>
  <si>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</si>
  <si>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</si>
  <si>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</si>
  <si>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</si>
  <si>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</si>
  <si>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</si>
  <si>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</si>
  <si>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</si>
  <si>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</si>
  <si>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</si>
  <si>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</si>
  <si>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</si>
  <si>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</si>
  <si>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</si>
  <si>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</si>
  <si>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</si>
  <si>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</si>
  <si>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</si>
  <si>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</si>
  <si>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</si>
  <si>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</si>
  <si>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</si>
  <si>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</si>
  <si>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</si>
  <si>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</si>
  <si>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</si>
  <si>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</si>
  <si>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</si>
  <si>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</si>
  <si>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</si>
  <si>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</si>
  <si>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</si>
  <si>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</si>
  <si>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</si>
  <si>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</si>
  <si>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</si>
  <si>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</si>
  <si>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</si>
  <si>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</si>
  <si>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</si>
  <si>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</si>
  <si>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</si>
  <si>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</si>
  <si>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</si>
  <si>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</si>
  <si>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</si>
  <si>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</si>
  <si>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</si>
  <si>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</si>
  <si>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</si>
  <si>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</si>
  <si>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</si>
  <si>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</si>
  <si>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</si>
  <si>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</si>
  <si>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</si>
  <si>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</si>
  <si>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</si>
  <si>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</si>
  <si>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</si>
  <si>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</si>
  <si>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</si>
  <si>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</si>
  <si>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</si>
  <si>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</si>
  <si>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</si>
  <si>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</si>
  <si>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</si>
  <si>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</si>
  <si>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</si>
  <si>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</si>
  <si>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</si>
  <si>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</si>
  <si>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</si>
  <si>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</si>
  <si>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</si>
  <si>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</si>
  <si>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</si>
  <si>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</si>
  <si>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</si>
  <si>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</si>
  <si>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</si>
  <si>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</si>
  <si>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</si>
  <si>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</si>
  <si>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</si>
  <si>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</si>
  <si>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</si>
  <si>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</si>
  <si>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</si>
  <si>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</si>
  <si>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</si>
  <si>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</si>
  <si>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</si>
  <si>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</si>
  <si>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</si>
  <si>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</si>
  <si>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</si>
  <si>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</si>
  <si>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</si>
  <si>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</si>
  <si>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</si>
  <si>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</si>
  <si>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</si>
  <si>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</si>
  <si>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</si>
  <si>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</si>
  <si>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</si>
  <si>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</si>
  <si>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</si>
  <si>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</si>
  <si>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</si>
  <si>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</si>
  <si>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</si>
  <si>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</si>
  <si>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</si>
  <si>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</si>
  <si>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</si>
  <si>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</si>
  <si>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</si>
  <si>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</si>
  <si>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</si>
  <si>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</si>
  <si>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</si>
  <si>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</si>
  <si>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</si>
  <si>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</si>
  <si>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</si>
  <si>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</si>
  <si>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</si>
  <si>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</si>
  <si>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</si>
  <si>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</si>
  <si>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</si>
  <si>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</si>
  <si>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</si>
  <si>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</si>
  <si>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</si>
  <si>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</si>
  <si>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</si>
  <si>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</si>
  <si>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</si>
  <si>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</si>
  <si>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</si>
  <si>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</si>
  <si>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</si>
  <si>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</si>
  <si>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</si>
  <si>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</si>
  <si>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</si>
  <si>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</si>
  <si>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</si>
  <si>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</si>
  <si>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</si>
  <si>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</si>
  <si>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</si>
  <si>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</si>
  <si>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</si>
  <si>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</si>
  <si>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</si>
  <si>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</si>
  <si>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</si>
  <si>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</si>
  <si>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</si>
  <si>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</si>
  <si>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</si>
  <si>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</si>
  <si>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</si>
  <si>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</si>
  <si>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</si>
  <si>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</si>
  <si>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</si>
  <si>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</si>
  <si>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</si>
  <si>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</si>
  <si>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</si>
  <si>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</si>
  <si>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</si>
  <si>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</si>
  <si>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</si>
  <si>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</si>
  <si>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</si>
  <si>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</si>
  <si>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</si>
  <si>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</si>
  <si>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</si>
  <si>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</si>
  <si>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</si>
  <si>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</si>
  <si>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</si>
  <si>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</si>
  <si>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</si>
  <si>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</si>
  <si>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</si>
  <si>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</si>
  <si>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</si>
  <si>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</si>
  <si>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</si>
  <si>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</si>
  <si>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</si>
  <si>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</si>
  <si>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</si>
  <si>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</si>
  <si>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</si>
  <si>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</si>
  <si>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</si>
  <si>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</si>
  <si>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</si>
  <si>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</si>
  <si>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</si>
  <si>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</si>
  <si>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</si>
  <si>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</si>
  <si>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</si>
  <si>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</si>
  <si>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</si>
  <si>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</si>
  <si>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</si>
  <si>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</si>
  <si>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</si>
  <si>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</si>
  <si>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</si>
  <si>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</si>
  <si>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</si>
  <si>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</si>
  <si>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</si>
  <si>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</si>
  <si>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</si>
  <si>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</si>
  <si>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</si>
  <si>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</si>
  <si>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</si>
  <si>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</si>
  <si>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</si>
  <si>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</si>
  <si>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</si>
  <si>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</si>
  <si>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</si>
  <si>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</si>
  <si>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</si>
  <si>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</si>
  <si>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</si>
  <si>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</si>
  <si>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</si>
  <si>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</si>
  <si>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</si>
  <si>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</si>
  <si>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</si>
  <si>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</si>
  <si>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</si>
  <si>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</si>
  <si>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</si>
  <si>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</si>
  <si>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</si>
  <si>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</si>
  <si>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</si>
  <si>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</si>
  <si>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</si>
  <si>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</si>
  <si>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</si>
  <si>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</si>
  <si>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</si>
  <si>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</si>
  <si>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</si>
  <si>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</si>
  <si>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</si>
  <si>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</si>
  <si>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</si>
  <si>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</si>
  <si>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</si>
  <si>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</si>
  <si>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</si>
  <si>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</si>
  <si>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</si>
  <si>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</si>
  <si>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</si>
  <si>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</si>
  <si>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</si>
  <si>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</si>
  <si>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</si>
  <si>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</si>
  <si>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</si>
  <si>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</si>
  <si>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</si>
  <si>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</si>
  <si>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</si>
  <si>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</si>
  <si>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</si>
  <si>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</si>
  <si>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</si>
  <si>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</si>
  <si>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</si>
  <si>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</si>
  <si>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</si>
  <si>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</si>
  <si>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</si>
  <si>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</si>
  <si>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</si>
  <si>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</si>
  <si>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</si>
  <si>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</si>
  <si>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</si>
  <si>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</si>
  <si>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</si>
  <si>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</si>
  <si>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</si>
  <si>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</si>
  <si>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</si>
  <si>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</si>
  <si>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</si>
  <si>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</si>
  <si>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</si>
  <si>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</si>
  <si>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</si>
  <si>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</si>
  <si>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</si>
  <si>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</si>
  <si>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</si>
  <si>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</si>
  <si>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</si>
  <si>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</si>
  <si>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</si>
  <si>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</si>
  <si>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</si>
  <si>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</si>
  <si>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</si>
  <si>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</si>
  <si>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</si>
  <si>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</si>
  <si>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</si>
  <si>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</si>
  <si>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</si>
  <si>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</si>
  <si>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</si>
  <si>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</si>
  <si>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</si>
  <si>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</si>
  <si>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</si>
  <si>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</si>
  <si>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</si>
  <si>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</si>
  <si>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</si>
  <si>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</si>
  <si>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</si>
  <si>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</si>
  <si>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</si>
  <si>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</si>
  <si>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</si>
  <si>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</si>
  <si>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</si>
  <si>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</si>
  <si>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</si>
  <si>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</si>
  <si>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</si>
  <si>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</si>
  <si>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</si>
  <si>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</si>
  <si>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</si>
  <si>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</si>
  <si>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</si>
  <si>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</si>
  <si>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</si>
  <si>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</si>
  <si>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</si>
  <si>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</si>
  <si>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</si>
  <si>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</si>
  <si>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</si>
  <si>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</si>
  <si>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</si>
  <si>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</si>
  <si>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</si>
  <si>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</si>
  <si>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</si>
  <si>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</si>
  <si>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</si>
  <si>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</si>
  <si>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</si>
  <si>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</si>
  <si>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</si>
  <si>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</si>
  <si>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</si>
  <si>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</si>
  <si>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</si>
  <si>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</si>
  <si>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</si>
  <si>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</si>
  <si>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</si>
  <si>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</si>
  <si>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</si>
  <si>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</si>
  <si>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</si>
  <si>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</si>
  <si>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</si>
  <si>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</si>
  <si>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</si>
  <si>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</si>
  <si>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</si>
  <si>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</si>
  <si>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</si>
  <si>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</si>
  <si>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</si>
  <si>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</si>
  <si>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</si>
  <si>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</si>
  <si>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</si>
  <si>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</si>
  <si>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</si>
  <si>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</si>
  <si>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</si>
  <si>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</si>
  <si>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</si>
  <si>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</si>
  <si>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</si>
  <si>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</si>
  <si>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</si>
  <si>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</si>
  <si>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</si>
  <si>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</si>
  <si>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</si>
  <si>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</si>
  <si>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</si>
  <si>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</si>
  <si>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</si>
  <si>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</si>
  <si>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</si>
  <si>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</si>
  <si>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</si>
  <si>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</si>
  <si>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</si>
  <si>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</si>
  <si>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</si>
  <si>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</si>
  <si>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</si>
  <si>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</si>
  <si>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</si>
  <si>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</si>
  <si>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</si>
  <si>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</si>
  <si>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</si>
  <si>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</si>
  <si>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</si>
  <si>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</si>
  <si>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</si>
  <si>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</si>
  <si>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</si>
  <si>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</si>
  <si>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</si>
  <si>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</si>
  <si>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</si>
  <si>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</si>
  <si>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</si>
  <si>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</si>
  <si>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</si>
  <si>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</si>
  <si>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</si>
  <si>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</si>
  <si>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</si>
  <si>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</si>
  <si>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</si>
  <si>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</si>
  <si>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</si>
  <si>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</si>
  <si>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</si>
  <si>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</si>
  <si>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</si>
  <si>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</si>
  <si>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</si>
  <si>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</si>
  <si>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</si>
  <si>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</si>
  <si>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</si>
  <si>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</si>
  <si>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</si>
  <si>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</si>
  <si>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</si>
  <si>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</si>
  <si>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</si>
  <si>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</si>
  <si>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</si>
  <si>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</si>
  <si>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</si>
  <si>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</si>
  <si>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</si>
  <si>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</si>
  <si>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</si>
  <si>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</si>
  <si>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</si>
  <si>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</si>
  <si>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</si>
  <si>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</si>
  <si>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</si>
  <si>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</si>
  <si>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</si>
  <si>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</si>
  <si>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</si>
  <si>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</si>
  <si>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</si>
  <si>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</si>
  <si>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</si>
  <si>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</si>
  <si>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</si>
  <si>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</si>
  <si>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</si>
  <si>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</si>
  <si>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</si>
  <si>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</si>
  <si>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</si>
  <si>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</si>
  <si>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</si>
  <si>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</si>
  <si>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</si>
  <si>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</si>
  <si>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</si>
  <si>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</si>
  <si>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</si>
  <si>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</si>
  <si>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</si>
  <si>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</si>
  <si>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</si>
  <si>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</si>
  <si>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</si>
  <si>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</si>
  <si>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</si>
  <si>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</si>
  <si>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</si>
  <si>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</si>
  <si>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</si>
  <si>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</si>
  <si>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</si>
  <si>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</si>
  <si>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</si>
  <si>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</si>
  <si>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</si>
  <si>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</si>
  <si>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</si>
  <si>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</si>
  <si>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</si>
  <si>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</si>
  <si>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</si>
  <si>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</si>
  <si>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</si>
  <si>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</si>
  <si>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</si>
  <si>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</si>
  <si>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</si>
  <si>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</si>
  <si>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</si>
  <si>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</si>
  <si>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</si>
  <si>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</si>
  <si>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</si>
  <si>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</si>
  <si>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</si>
  <si>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</si>
  <si>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</si>
  <si>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</si>
  <si>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</si>
  <si>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</si>
  <si>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</si>
  <si>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</si>
  <si>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</si>
  <si>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</si>
  <si>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</si>
  <si>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</si>
  <si>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</si>
  <si>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</si>
  <si>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</si>
  <si>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</si>
  <si>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</si>
  <si>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</si>
  <si>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</si>
  <si>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</si>
  <si>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</si>
  <si>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</si>
  <si>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</si>
  <si>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</si>
  <si>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</si>
  <si>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</si>
  <si>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</si>
  <si>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</si>
  <si>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</si>
  <si>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</si>
  <si>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</si>
  <si>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</si>
  <si>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</si>
  <si>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</si>
  <si>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</si>
  <si>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</si>
  <si>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</si>
  <si>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</si>
  <si>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</si>
  <si>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</si>
  <si>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</si>
  <si>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</si>
  <si>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</si>
  <si>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</si>
  <si>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</si>
  <si>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</si>
  <si>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</si>
  <si>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</si>
  <si>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</si>
  <si>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</si>
  <si>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</si>
  <si>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</si>
  <si>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</si>
  <si>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</si>
  <si>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</si>
  <si>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</si>
  <si>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</si>
  <si>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</si>
  <si>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</si>
  <si>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</si>
  <si>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</si>
  <si>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</si>
  <si>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</si>
  <si>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</si>
  <si>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</si>
  <si>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</si>
  <si>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</si>
  <si>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</si>
  <si>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</si>
  <si>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</si>
  <si>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</si>
  <si>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</si>
  <si>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</si>
  <si>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</si>
  <si>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</si>
  <si>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</si>
  <si>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</si>
  <si>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</si>
  <si>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</si>
  <si>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</si>
  <si>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</si>
  <si>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</si>
  <si>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</si>
  <si>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</si>
  <si>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</si>
  <si>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</si>
  <si>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</si>
  <si>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</si>
  <si>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</si>
  <si>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</si>
  <si>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</si>
  <si>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</si>
  <si>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</si>
  <si>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</si>
  <si>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</si>
  <si>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</si>
  <si>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</si>
  <si>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</si>
  <si>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</si>
  <si>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</si>
  <si>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</si>
  <si>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</si>
  <si>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</si>
  <si>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</si>
  <si>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</si>
  <si>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</si>
  <si>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</si>
  <si>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</si>
  <si>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</si>
  <si>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</si>
  <si>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</si>
  <si>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</si>
  <si>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</si>
  <si>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</si>
  <si>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</si>
  <si>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</si>
  <si>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</si>
  <si>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</si>
  <si>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</si>
  <si>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</si>
  <si>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</si>
  <si>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</si>
  <si>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</si>
  <si>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</si>
  <si>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</si>
  <si>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</si>
  <si>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</si>
  <si>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</si>
  <si>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</si>
  <si>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</si>
  <si>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</si>
  <si>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</si>
  <si>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</si>
  <si>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</si>
  <si>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</si>
  <si>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</si>
  <si>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</si>
  <si>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</si>
  <si>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</si>
  <si>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</si>
  <si>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</si>
  <si>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</si>
  <si>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</si>
  <si>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</si>
  <si>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</si>
  <si>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</si>
  <si>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</si>
  <si>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</si>
  <si>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</si>
  <si>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</si>
  <si>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</si>
  <si>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</si>
  <si>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</si>
  <si>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</si>
  <si>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</si>
  <si>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</si>
  <si>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</si>
  <si>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</si>
  <si>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</si>
  <si>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</si>
  <si>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</si>
  <si>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</si>
  <si>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</si>
  <si>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</si>
  <si>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</si>
  <si>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</si>
  <si>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</si>
  <si>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</si>
  <si>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</si>
  <si>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</si>
  <si>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</si>
  <si>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</si>
  <si>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</si>
  <si>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</si>
  <si>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</si>
  <si>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</si>
  <si>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</si>
  <si>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</si>
  <si>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</si>
  <si>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</si>
  <si>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</si>
  <si>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</si>
  <si>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</si>
  <si>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</si>
  <si>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</si>
  <si>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</si>
  <si>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</si>
  <si>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</si>
  <si>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</si>
  <si>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</si>
  <si>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</si>
  <si>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</si>
  <si>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</si>
  <si>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</si>
  <si>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</si>
  <si>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</si>
  <si>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</si>
  <si>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</si>
  <si>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</si>
  <si>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</si>
  <si>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</si>
  <si>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</si>
  <si>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</si>
  <si>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</si>
  <si>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</si>
  <si>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</si>
  <si>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</si>
  <si>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</si>
  <si>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</si>
  <si>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</si>
  <si>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</si>
  <si>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</si>
  <si>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</si>
  <si>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</si>
  <si>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</si>
  <si>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</si>
  <si>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</si>
  <si>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</si>
  <si>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</si>
  <si>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</si>
  <si>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</si>
  <si>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</si>
  <si>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</si>
  <si>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</si>
  <si>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</si>
  <si>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</si>
  <si>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</si>
  <si>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</si>
  <si>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</si>
  <si>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</si>
  <si>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</si>
  <si>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</si>
  <si>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</si>
  <si>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</si>
  <si>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</si>
  <si>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</si>
  <si>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</si>
  <si>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</si>
  <si>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</si>
  <si>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</si>
  <si>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</si>
  <si>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</si>
  <si>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</si>
  <si>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</si>
  <si>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</si>
  <si>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</si>
  <si>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</si>
  <si>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</si>
  <si>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</si>
  <si>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</si>
  <si>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</si>
  <si>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</si>
  <si>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</si>
  <si>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</si>
  <si>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</si>
  <si>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</si>
  <si>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</si>
  <si>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</si>
  <si>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</si>
  <si>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</si>
  <si>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</si>
  <si>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</si>
  <si>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</si>
  <si>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</si>
  <si>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</si>
  <si>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</si>
  <si>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</si>
  <si>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</si>
  <si>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</si>
  <si>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</si>
  <si>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</si>
  <si>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</si>
  <si>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</si>
  <si>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</si>
  <si>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</si>
  <si>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</si>
  <si>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</si>
  <si>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</si>
  <si>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</si>
  <si>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</si>
  <si>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</si>
  <si>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</si>
  <si>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</si>
  <si>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</si>
  <si>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</si>
  <si>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</si>
  <si>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</si>
  <si>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</si>
  <si>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</si>
  <si>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</si>
  <si>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</si>
  <si>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</si>
  <si>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</si>
  <si>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</si>
  <si>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</si>
  <si>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</si>
  <si>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</si>
  <si>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</si>
  <si>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</si>
  <si>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</si>
  <si>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</si>
  <si>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</si>
  <si>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</si>
  <si>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</si>
  <si>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</si>
  <si>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</si>
  <si>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</si>
  <si>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</si>
  <si>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</si>
  <si>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</si>
  <si>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</si>
  <si>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</si>
  <si>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</si>
  <si>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</si>
  <si>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</si>
  <si>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</si>
  <si>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</si>
  <si>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</si>
  <si>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</si>
  <si>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</si>
  <si>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</si>
  <si>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</si>
  <si>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</si>
  <si>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</si>
  <si>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</si>
  <si>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</si>
  <si>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</si>
  <si>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</si>
  <si>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</si>
  <si>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</si>
  <si>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</si>
  <si>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</si>
  <si>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</si>
  <si>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</si>
  <si>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</si>
  <si>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</si>
  <si>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</si>
  <si>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</si>
  <si>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</si>
  <si>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</si>
  <si>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</si>
  <si>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</si>
  <si>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</si>
  <si>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</si>
  <si>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</si>
  <si>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</si>
  <si>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</si>
  <si>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</si>
  <si>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</si>
  <si>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</si>
  <si>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</si>
  <si>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</si>
  <si>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</si>
  <si>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</si>
  <si>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</si>
  <si>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</si>
  <si>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</si>
  <si>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</si>
  <si>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</si>
  <si>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</si>
  <si>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</si>
  <si>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</si>
  <si>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</si>
  <si>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</si>
  <si>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</si>
  <si>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</si>
  <si>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</si>
  <si>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</si>
  <si>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</si>
  <si>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</si>
  <si>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</si>
  <si>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</si>
  <si>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</si>
  <si>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</si>
  <si>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</si>
  <si>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</si>
  <si>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</si>
  <si>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</si>
  <si>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</si>
  <si>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</si>
  <si>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</si>
  <si>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</si>
  <si>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</si>
  <si>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</si>
  <si>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</si>
  <si>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</si>
  <si>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</si>
  <si>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</si>
  <si>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</si>
  <si>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</si>
  <si>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</si>
  <si>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</si>
  <si>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</si>
  <si>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</si>
  <si>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</si>
  <si>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</si>
  <si>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</si>
  <si>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</si>
  <si>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</si>
  <si>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</si>
  <si>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</si>
  <si>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</si>
  <si>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</si>
  <si>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</si>
  <si>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</si>
  <si>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</si>
  <si>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</si>
  <si>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</si>
  <si>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</si>
  <si>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</si>
  <si>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</si>
  <si>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</si>
  <si>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</si>
  <si>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</si>
  <si>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</si>
  <si>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</si>
  <si>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</si>
  <si>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</si>
  <si>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</si>
  <si>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</si>
  <si>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</si>
  <si>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</si>
  <si>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</si>
  <si>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</si>
  <si>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</si>
  <si>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</si>
  <si>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</si>
  <si>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</si>
  <si>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</si>
  <si>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</si>
  <si>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</si>
  <si>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</si>
  <si>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</si>
  <si>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</si>
  <si>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</si>
  <si>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</si>
  <si>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</si>
  <si>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</si>
  <si>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</si>
  <si>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</si>
  <si>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</si>
  <si>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</si>
  <si>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</si>
  <si>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</si>
  <si>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</si>
  <si>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</si>
  <si>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</si>
  <si>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</si>
  <si>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</si>
  <si>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</si>
  <si>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</si>
  <si>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</si>
  <si>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</si>
  <si>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</si>
  <si>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</si>
  <si>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</si>
  <si>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</si>
  <si>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</si>
  <si>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</si>
  <si>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</si>
  <si>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</si>
  <si>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</si>
  <si>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</si>
  <si>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</si>
  <si>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</si>
  <si>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</si>
  <si>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</si>
  <si>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</si>
  <si>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</si>
  <si>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</si>
  <si>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</si>
  <si>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</si>
  <si>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</si>
  <si>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</si>
  <si>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</si>
  <si>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</si>
  <si>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</si>
  <si>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</si>
  <si>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</si>
  <si>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</si>
  <si>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</si>
  <si>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</si>
  <si>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</si>
  <si>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</si>
  <si>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</si>
  <si>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</si>
  <si>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</si>
  <si>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</si>
  <si>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</si>
  <si>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</si>
  <si>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</si>
  <si>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</si>
  <si>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</si>
  <si>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</si>
  <si>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</si>
  <si>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</si>
  <si>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</si>
  <si>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</si>
  <si>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</si>
  <si>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</si>
  <si>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</si>
  <si>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</si>
  <si>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</si>
  <si>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</si>
  <si>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</si>
  <si>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</si>
  <si>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</si>
  <si>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</si>
  <si>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</si>
  <si>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</si>
  <si>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</si>
  <si>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</si>
  <si>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</si>
  <si>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</si>
  <si>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</si>
  <si>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</si>
  <si>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</si>
  <si>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</si>
  <si>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</si>
  <si>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</si>
  <si>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</si>
  <si>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</si>
  <si>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</si>
  <si>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</si>
  <si>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</si>
  <si>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</si>
  <si>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</si>
  <si>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</si>
  <si>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</si>
  <si>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</si>
  <si>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</si>
  <si>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</si>
  <si>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</si>
  <si>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</si>
  <si>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</si>
  <si>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</si>
  <si>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</si>
  <si>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</si>
  <si>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</si>
  <si>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</si>
  <si>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</si>
  <si>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</si>
  <si>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</si>
  <si>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</si>
  <si>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</si>
  <si>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</si>
  <si>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</si>
  <si>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</si>
  <si>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</si>
  <si>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</si>
  <si>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</si>
  <si>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</si>
  <si>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</si>
  <si>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</si>
  <si>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</si>
  <si>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</si>
  <si>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</si>
  <si>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</si>
  <si>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</si>
  <si>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</si>
  <si>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</si>
  <si>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</si>
  <si>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</si>
  <si>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</si>
  <si>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</si>
  <si>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</si>
  <si>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</si>
  <si>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</si>
  <si>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</si>
  <si>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</si>
  <si>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</si>
  <si>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</si>
  <si>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</si>
  <si>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</si>
  <si>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</si>
  <si>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</si>
  <si>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</si>
  <si>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</si>
  <si>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</si>
  <si>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</si>
  <si>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</si>
  <si>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</si>
  <si>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</si>
  <si>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</si>
  <si>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</si>
  <si>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</si>
  <si>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</si>
  <si>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</si>
  <si>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</si>
  <si>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</si>
  <si>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</si>
  <si>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</si>
  <si>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</si>
  <si>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</si>
  <si>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</si>
  <si>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</si>
  <si>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</si>
  <si>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</si>
  <si>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</si>
  <si>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</si>
  <si>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</si>
  <si>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</si>
  <si>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</si>
  <si>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</si>
  <si>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</si>
  <si>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</si>
  <si>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</si>
  <si>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</si>
  <si>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</si>
  <si>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</si>
  <si>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</si>
  <si>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</si>
  <si>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</si>
  <si>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</si>
  <si>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</si>
  <si>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</si>
  <si>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</si>
  <si>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</si>
  <si>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</si>
  <si>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</si>
  <si>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</si>
  <si>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</si>
  <si>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</si>
  <si>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</si>
  <si>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</si>
  <si>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</si>
  <si>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</si>
  <si>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</si>
  <si>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</si>
  <si>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</si>
  <si>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</si>
  <si>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</si>
  <si>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</si>
  <si>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</si>
  <si>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</si>
  <si>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</si>
  <si>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</si>
  <si>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</si>
  <si>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</si>
  <si>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</si>
  <si>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</si>
  <si>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</si>
  <si>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</si>
  <si>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</si>
  <si>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</si>
  <si>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</si>
  <si>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</si>
  <si>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</si>
  <si>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</si>
  <si>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</si>
  <si>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</si>
  <si>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</si>
  <si>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</si>
  <si>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</si>
  <si>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</si>
  <si>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</si>
  <si>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</si>
  <si>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</si>
  <si>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</si>
  <si>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</si>
  <si>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</si>
  <si>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</si>
  <si>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</si>
  <si>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</si>
  <si>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</si>
  <si>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</si>
  <si>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</si>
  <si>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</si>
  <si>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</si>
  <si>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</si>
  <si>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</si>
  <si>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</si>
  <si>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</si>
  <si>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</si>
  <si>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</si>
  <si>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</si>
  <si>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</si>
  <si>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</si>
  <si>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</si>
  <si>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</si>
  <si>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</si>
  <si>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</si>
  <si>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</si>
  <si>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</si>
  <si>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</si>
  <si>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</si>
  <si>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</si>
  <si>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</si>
  <si>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</si>
  <si>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</si>
  <si>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</si>
  <si>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</si>
  <si>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</si>
  <si>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</si>
  <si>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</si>
  <si>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</si>
  <si>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</si>
  <si>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</si>
  <si>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</si>
  <si>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</si>
  <si>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</si>
  <si>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</si>
  <si>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</si>
  <si>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</si>
  <si>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</si>
  <si>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</si>
  <si>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</si>
  <si>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</si>
  <si>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</si>
  <si>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</si>
  <si>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</si>
  <si>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</si>
  <si>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</si>
  <si>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</si>
  <si>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</si>
  <si>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</si>
  <si>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</si>
  <si>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</si>
  <si>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</si>
  <si>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</si>
  <si>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</si>
  <si>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</si>
  <si>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</si>
  <si>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</si>
  <si>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</si>
  <si>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</si>
  <si>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</si>
  <si>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</si>
  <si>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</si>
  <si>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</si>
  <si>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</si>
  <si>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</si>
  <si>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</si>
  <si>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</si>
  <si>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</si>
  <si>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</si>
  <si>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</si>
  <si>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</si>
  <si>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</si>
  <si>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</si>
  <si>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</si>
  <si>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</si>
  <si>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</si>
  <si>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</si>
  <si>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</si>
  <si>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</si>
  <si>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</si>
  <si>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</si>
  <si>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</si>
  <si>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</si>
  <si>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</si>
  <si>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</si>
  <si>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</si>
  <si>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</si>
  <si>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</si>
  <si>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</si>
  <si>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</si>
  <si>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</si>
  <si>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</si>
  <si>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</si>
  <si>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</si>
  <si>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</si>
  <si>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</si>
  <si>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</si>
  <si>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</si>
  <si>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</si>
  <si>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</si>
  <si>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</si>
  <si>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</si>
  <si>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</si>
  <si>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</si>
  <si>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</si>
  <si>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</si>
  <si>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</si>
  <si>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</si>
  <si>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</si>
  <si>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</si>
  <si>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</si>
  <si>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</si>
  <si>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</si>
  <si>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</si>
  <si>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</si>
  <si>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</si>
  <si>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</si>
  <si>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</si>
  <si>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</si>
  <si>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</si>
  <si>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</si>
  <si>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</si>
  <si>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</si>
  <si>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</si>
  <si>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</si>
  <si>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</si>
  <si>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</si>
  <si>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</si>
  <si>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</si>
  <si>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</si>
  <si>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</si>
  <si>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</si>
  <si>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</si>
  <si>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</si>
  <si>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</si>
  <si>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</si>
  <si>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</si>
  <si>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</si>
  <si>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</si>
  <si>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</si>
  <si>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</si>
  <si>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</si>
  <si>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</si>
  <si>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</si>
  <si>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</si>
  <si>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</si>
  <si>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</si>
  <si>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</si>
  <si>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</si>
  <si>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</si>
  <si>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</si>
  <si>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</si>
  <si>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</si>
  <si>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</si>
  <si>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</si>
  <si>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</si>
  <si>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</si>
  <si>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</si>
  <si>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</si>
  <si>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</si>
  <si>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</si>
  <si>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</si>
  <si>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</si>
  <si>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</si>
  <si>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</si>
  <si>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</si>
  <si>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</si>
  <si>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</si>
  <si>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</si>
  <si>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</si>
  <si>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</si>
  <si>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</si>
  <si>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</si>
  <si>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</si>
  <si>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</si>
  <si>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</si>
  <si>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</si>
  <si>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</si>
  <si>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</si>
  <si>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</si>
  <si>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</si>
  <si>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</si>
  <si>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</si>
  <si>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</si>
  <si>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</si>
  <si>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</si>
  <si>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</si>
  <si>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</si>
  <si>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</si>
  <si>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</si>
  <si>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</si>
  <si>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</si>
  <si>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</si>
  <si>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</si>
  <si>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</si>
  <si>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</si>
  <si>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</si>
  <si>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</si>
  <si>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</si>
  <si>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</si>
  <si>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</si>
  <si>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</si>
  <si>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</si>
  <si>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</si>
  <si>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</si>
  <si>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</si>
  <si>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</si>
  <si>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</si>
  <si>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</si>
  <si>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</si>
  <si>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</si>
  <si>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</si>
  <si>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</si>
  <si>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</si>
  <si>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</si>
  <si>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</si>
  <si>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</si>
  <si>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</si>
  <si>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</si>
  <si>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</si>
  <si>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</si>
  <si>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</si>
  <si>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</si>
  <si>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</si>
  <si>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</si>
  <si>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</si>
  <si>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</si>
  <si>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</si>
  <si>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</si>
  <si>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</si>
  <si>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</si>
  <si>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</si>
  <si>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</si>
  <si>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</si>
  <si>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</si>
  <si>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</si>
  <si>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</si>
  <si>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</si>
  <si>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</si>
  <si>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</si>
  <si>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</si>
  <si>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</si>
  <si>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</si>
  <si>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</si>
  <si>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</si>
  <si>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</si>
  <si>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</si>
  <si>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</si>
  <si>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</si>
  <si>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</si>
  <si>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</si>
  <si>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</si>
  <si>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</si>
  <si>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</si>
  <si>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</si>
  <si>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</si>
  <si>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</si>
  <si>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</si>
  <si>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</si>
  <si>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</si>
  <si>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</si>
  <si>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</si>
  <si>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</si>
  <si>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</si>
  <si>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</si>
  <si>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</si>
  <si>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</si>
  <si>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</si>
  <si>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</si>
  <si>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</si>
  <si>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</si>
  <si>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</si>
  <si>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</si>
  <si>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</si>
  <si>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</si>
  <si>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</si>
  <si>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</si>
  <si>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</si>
  <si>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</si>
  <si>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</si>
  <si>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</si>
  <si>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</si>
  <si>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</si>
  <si>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</si>
  <si>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</si>
  <si>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</si>
  <si>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</si>
  <si>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</si>
  <si>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</si>
  <si>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</si>
  <si>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</si>
  <si>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</si>
  <si>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</si>
  <si>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</si>
  <si>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</si>
  <si>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</si>
  <si>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</si>
  <si>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</si>
  <si>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</si>
  <si>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</si>
  <si>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</si>
  <si>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</si>
  <si>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</si>
  <si>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</si>
  <si>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</si>
  <si>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</si>
  <si>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</si>
  <si>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</si>
  <si>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</si>
  <si>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</si>
  <si>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</si>
  <si>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</si>
  <si>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</si>
  <si>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</si>
  <si>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</si>
  <si>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</si>
  <si>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</si>
  <si>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</si>
  <si>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</si>
  <si>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</si>
  <si>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</si>
  <si>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</si>
  <si>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</si>
  <si>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</si>
  <si>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</si>
  <si>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</si>
  <si>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</si>
  <si>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</si>
  <si>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</si>
  <si>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</si>
  <si>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</si>
  <si>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</si>
  <si>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</si>
  <si>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</si>
  <si>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</si>
  <si>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</si>
  <si>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</si>
  <si>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</si>
  <si>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</si>
  <si>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</si>
  <si>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</si>
  <si>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</si>
  <si>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</si>
  <si>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</si>
  <si>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</si>
  <si>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</si>
  <si>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</si>
  <si>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</si>
  <si>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</si>
  <si>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</si>
  <si>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</si>
  <si>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</si>
  <si>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</si>
  <si>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</si>
  <si>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</si>
  <si>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</si>
  <si>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</si>
  <si>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</si>
  <si>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</si>
  <si>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</si>
  <si>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</si>
  <si>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</si>
  <si>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</si>
  <si>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</si>
  <si>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</si>
  <si>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</si>
  <si>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</si>
  <si>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</si>
  <si>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</si>
  <si>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</si>
  <si>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</si>
  <si>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</si>
  <si>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</si>
  <si>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</si>
  <si>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</si>
  <si>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</si>
  <si>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</si>
  <si>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</si>
  <si>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</si>
  <si>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</si>
  <si>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</si>
  <si>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</si>
  <si>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</si>
  <si>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</si>
  <si>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</si>
  <si>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</si>
  <si>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</si>
  <si>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</si>
  <si>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</si>
  <si>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</si>
  <si>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</si>
  <si>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</si>
  <si>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</si>
  <si>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</si>
  <si>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</si>
  <si>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</si>
  <si>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</si>
  <si>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</si>
  <si>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</si>
  <si>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</si>
  <si>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</si>
  <si>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</si>
  <si>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</si>
  <si>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</si>
  <si>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</si>
  <si>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</si>
  <si>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</si>
  <si>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</si>
  <si>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</si>
  <si>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</si>
  <si>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</si>
  <si>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</si>
  <si>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</si>
  <si>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</si>
  <si>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</si>
  <si>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</si>
  <si>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</si>
  <si>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</si>
  <si>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</si>
  <si>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</si>
  <si>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</si>
  <si>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</si>
  <si>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</si>
  <si>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</si>
  <si>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</si>
  <si>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</si>
  <si>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</si>
  <si>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</si>
  <si>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</si>
  <si>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</si>
  <si>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</si>
  <si>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</si>
  <si>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</si>
  <si>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</si>
  <si>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</si>
  <si>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</si>
  <si>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</si>
  <si>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</si>
  <si>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</si>
  <si>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</si>
  <si>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</si>
  <si>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</si>
  <si>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</si>
  <si>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</si>
  <si>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</si>
  <si>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</si>
  <si>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</si>
  <si>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</si>
  <si>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</si>
  <si>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</si>
  <si>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</si>
  <si>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</si>
  <si>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</si>
  <si>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</si>
  <si>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</si>
  <si>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</si>
  <si>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</si>
  <si>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</si>
  <si>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</si>
  <si>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</si>
  <si>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</si>
  <si>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</si>
  <si>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</si>
  <si>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</si>
  <si>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</si>
  <si>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</si>
  <si>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</si>
  <si>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</si>
  <si>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</si>
  <si>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</si>
  <si>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</si>
  <si>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</si>
  <si>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</si>
  <si>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</si>
  <si>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</si>
  <si>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</si>
  <si>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</si>
  <si>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</si>
  <si>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</si>
  <si>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</si>
  <si>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</si>
  <si>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</si>
  <si>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</si>
  <si>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</si>
  <si>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</si>
  <si>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</si>
  <si>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</si>
  <si>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</si>
  <si>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</si>
  <si>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</si>
  <si>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</si>
  <si>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</si>
  <si>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</si>
  <si>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</si>
  <si>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</si>
  <si>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</si>
  <si>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</si>
  <si>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</si>
  <si>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</si>
  <si>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</si>
  <si>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</si>
  <si>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</si>
  <si>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</si>
  <si>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</si>
  <si>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</si>
  <si>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</si>
  <si>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</si>
  <si>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</si>
  <si>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</si>
  <si>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</si>
  <si>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</si>
  <si>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</si>
  <si>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</si>
  <si>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</si>
  <si>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</si>
  <si>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</si>
  <si>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</si>
  <si>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</si>
  <si>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</si>
  <si>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</si>
  <si>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</si>
  <si>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</si>
  <si>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</si>
  <si>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</si>
  <si>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</si>
  <si>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</si>
  <si>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</si>
  <si>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</si>
  <si>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</si>
  <si>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</si>
  <si>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</si>
  <si>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</si>
  <si>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</si>
  <si>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</si>
  <si>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</si>
  <si>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</si>
  <si>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</si>
  <si>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</si>
  <si>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</si>
  <si>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</si>
  <si>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</si>
  <si>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</si>
  <si>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</si>
  <si>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</si>
  <si>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</si>
  <si>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</si>
  <si>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</si>
  <si>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</si>
  <si>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</si>
  <si>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</si>
  <si>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</si>
  <si>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</si>
  <si>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</si>
  <si>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</si>
  <si>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</si>
  <si>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</si>
  <si>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</si>
  <si>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</si>
  <si>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</si>
  <si>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</si>
  <si>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</si>
  <si>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</si>
  <si>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</si>
  <si>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</si>
  <si>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</si>
  <si>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</si>
  <si>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</si>
  <si>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</si>
  <si>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</si>
  <si>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</si>
  <si>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</si>
  <si>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</si>
  <si>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</si>
  <si>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</si>
  <si>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</si>
  <si>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</si>
  <si>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</si>
  <si>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</si>
  <si>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</si>
  <si>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</si>
  <si>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</si>
  <si>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</si>
  <si>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</si>
  <si>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</si>
  <si>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</si>
  <si>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</si>
  <si>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</si>
  <si>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</si>
  <si>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</si>
  <si>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</si>
  <si>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</si>
  <si>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</si>
  <si>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</si>
  <si>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</si>
  <si>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</si>
  <si>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</si>
  <si>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</si>
  <si>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</si>
  <si>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</si>
  <si>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</si>
  <si>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</si>
  <si>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</si>
  <si>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</si>
  <si>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</si>
  <si>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</si>
  <si>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</si>
  <si>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</si>
  <si>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</si>
  <si>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</si>
  <si>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</si>
  <si>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</si>
  <si>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</si>
  <si>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</si>
  <si>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</si>
  <si>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</si>
  <si>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</si>
  <si>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</si>
  <si>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</si>
  <si>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</si>
  <si>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</si>
  <si>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</si>
  <si>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</si>
  <si>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</si>
  <si>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</si>
  <si>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</si>
  <si>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</si>
  <si>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</si>
  <si>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</si>
  <si>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</si>
  <si>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</si>
  <si>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</si>
  <si>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</si>
  <si>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</si>
  <si>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</si>
  <si>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</si>
  <si>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</si>
  <si>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</si>
  <si>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</si>
  <si>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</si>
  <si>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</si>
  <si>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</si>
  <si>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</si>
  <si>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</si>
  <si>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</si>
  <si>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</si>
  <si>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</si>
  <si>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</si>
  <si>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</si>
  <si>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</si>
  <si>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</si>
  <si>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</si>
  <si>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</si>
  <si>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</si>
  <si>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</si>
  <si>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</si>
  <si>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</si>
  <si>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</si>
  <si>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</si>
  <si>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</si>
  <si>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</si>
  <si>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</si>
  <si>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</si>
  <si>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</si>
  <si>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</si>
  <si>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</si>
  <si>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</si>
  <si>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</si>
  <si>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</si>
  <si>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</si>
  <si>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</si>
  <si>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</si>
  <si>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</si>
  <si>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</si>
  <si>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</si>
  <si>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</si>
  <si>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</si>
  <si>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</si>
  <si>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</si>
  <si>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</si>
  <si>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</si>
  <si>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</si>
  <si>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</si>
  <si>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</si>
  <si>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</si>
  <si>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</si>
  <si>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</si>
  <si>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</si>
  <si>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</si>
  <si>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</si>
  <si>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</si>
  <si>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</si>
  <si>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</si>
  <si>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</si>
  <si>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</si>
  <si>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</si>
  <si>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</si>
  <si>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</si>
  <si>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</si>
  <si>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</si>
  <si>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</si>
  <si>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</si>
  <si>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</si>
  <si>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</si>
  <si>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</si>
  <si>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</si>
  <si>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</si>
  <si>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</si>
  <si>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</si>
  <si>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</si>
  <si>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</si>
  <si>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</si>
  <si>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</si>
  <si>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</si>
  <si>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</si>
  <si>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</si>
  <si>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</si>
  <si>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</si>
  <si>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</si>
  <si>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</si>
  <si>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</si>
  <si>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</si>
  <si>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</si>
  <si>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</si>
  <si>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</si>
  <si>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</si>
  <si>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</si>
  <si>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</si>
  <si>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</si>
  <si>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</si>
  <si>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</si>
  <si>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</si>
  <si>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</si>
  <si>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</si>
  <si>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</si>
  <si>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</si>
  <si>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</si>
  <si>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</si>
  <si>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</si>
  <si>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</si>
  <si>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</si>
  <si>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</si>
  <si>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</si>
  <si>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</si>
  <si>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</si>
  <si>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</si>
  <si>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</si>
  <si>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</si>
  <si>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</si>
  <si>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</si>
  <si>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</si>
  <si>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</si>
  <si>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</si>
  <si>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</si>
  <si>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</si>
  <si>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</si>
  <si>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</si>
  <si>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</si>
  <si>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</si>
  <si>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</si>
  <si>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</si>
  <si>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</si>
  <si>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</si>
  <si>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</si>
  <si>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</si>
  <si>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</si>
  <si>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</si>
  <si>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</si>
  <si>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</si>
  <si>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</si>
  <si>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</si>
  <si>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</si>
  <si>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</si>
  <si>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</si>
  <si>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</si>
  <si>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</si>
  <si>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</si>
  <si>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</si>
  <si>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</si>
  <si>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</si>
  <si>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</si>
  <si>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</si>
  <si>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</si>
  <si>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</si>
  <si>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</si>
  <si>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</si>
  <si>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</si>
  <si>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</si>
  <si>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</si>
  <si>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</si>
  <si>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</si>
  <si>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</si>
  <si>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</si>
  <si>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</si>
  <si>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</si>
  <si>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</si>
  <si>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</si>
  <si>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</si>
  <si>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</si>
  <si>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</si>
  <si>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</si>
  <si>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</si>
  <si>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</si>
  <si>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</si>
  <si>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</si>
  <si>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</si>
  <si>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</si>
  <si>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</si>
  <si>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</si>
  <si>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</si>
  <si>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</si>
  <si>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</si>
  <si>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</si>
  <si>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</si>
  <si>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</si>
  <si>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</si>
  <si>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</si>
  <si>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</si>
  <si>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</si>
  <si>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</si>
  <si>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</si>
  <si>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</si>
  <si>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</si>
  <si>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</si>
  <si>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</si>
  <si>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</si>
  <si>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</si>
  <si>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</si>
  <si>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</si>
  <si>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</si>
  <si>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</si>
  <si>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</si>
  <si>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</si>
  <si>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</si>
  <si>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</si>
  <si>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</si>
  <si>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</si>
  <si>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</si>
  <si>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</si>
  <si>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</si>
  <si>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</si>
  <si>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</si>
  <si>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</si>
  <si>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</si>
  <si>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</si>
  <si>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</si>
  <si>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</si>
  <si>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</si>
  <si>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</si>
  <si>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</si>
  <si>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</si>
  <si>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</si>
  <si>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</si>
  <si>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</si>
  <si>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</si>
  <si>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</si>
  <si>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</si>
  <si>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</si>
  <si>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</si>
  <si>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</si>
  <si>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</si>
  <si>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</si>
  <si>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</si>
  <si>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</si>
  <si>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</si>
  <si>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</si>
  <si>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</si>
  <si>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</si>
  <si>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</si>
  <si>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</si>
  <si>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</si>
  <si>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</si>
  <si>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</si>
  <si>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</si>
  <si>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</si>
  <si>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</si>
  <si>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</si>
  <si>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</si>
  <si>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</si>
  <si>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</si>
  <si>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</si>
  <si>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</si>
  <si>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</si>
  <si>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</si>
  <si>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</si>
  <si>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</si>
  <si>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</si>
  <si>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</si>
  <si>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</si>
  <si>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</si>
  <si>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</si>
  <si>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</si>
  <si>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</si>
  <si>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</si>
  <si>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</si>
  <si>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</si>
  <si>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</si>
  <si>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</si>
  <si>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</si>
  <si>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</si>
  <si>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</si>
  <si>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</si>
  <si>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</si>
  <si>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</si>
  <si>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</si>
  <si>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</si>
  <si>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</si>
  <si>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</si>
  <si>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</si>
  <si>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</si>
  <si>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</si>
  <si>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</si>
  <si>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</si>
  <si>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</si>
  <si>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</si>
  <si>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</si>
  <si>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</si>
  <si>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</si>
  <si>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</si>
  <si>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</si>
  <si>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</si>
  <si>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</si>
  <si>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</si>
  <si>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</si>
  <si>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</si>
  <si>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</si>
  <si>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</si>
  <si>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</si>
  <si>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</si>
  <si>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</si>
  <si>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</si>
  <si>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</si>
  <si>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</si>
  <si>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</si>
  <si>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</si>
  <si>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</si>
  <si>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</si>
  <si>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</si>
  <si>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</si>
  <si>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</si>
  <si>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</si>
  <si>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</si>
  <si>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</si>
  <si>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</si>
  <si>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</si>
  <si>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</si>
  <si>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</si>
  <si>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</si>
  <si>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</si>
  <si>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</si>
  <si>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</si>
  <si>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</si>
  <si>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</si>
  <si>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</si>
  <si>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</si>
  <si>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</si>
  <si>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</si>
  <si>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</si>
  <si>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</si>
  <si>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</si>
  <si>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</si>
  <si>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</si>
  <si>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</si>
  <si>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</si>
  <si>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</si>
  <si>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</si>
  <si>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</si>
  <si>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</si>
  <si>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</si>
  <si>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</si>
  <si>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</si>
  <si>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</si>
  <si>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</si>
  <si>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</si>
  <si>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</si>
  <si>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</si>
  <si>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</si>
  <si>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</si>
  <si>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</si>
  <si>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</si>
  <si>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</si>
  <si>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</si>
  <si>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</si>
  <si>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</si>
  <si>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</si>
  <si>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</si>
  <si>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</si>
  <si>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</si>
  <si>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</si>
  <si>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</si>
  <si>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</si>
  <si>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</si>
  <si>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</si>
  <si>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</si>
  <si>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</si>
  <si>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</si>
  <si>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</si>
  <si>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</si>
  <si>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</si>
  <si>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</si>
  <si>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</si>
  <si>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</si>
  <si>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</si>
  <si>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</si>
  <si>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</si>
  <si>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</si>
  <si>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</si>
  <si>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</si>
  <si>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</si>
  <si>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</si>
  <si>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</si>
  <si>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</si>
  <si>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</si>
  <si>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</si>
  <si>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</si>
  <si>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</si>
  <si>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</si>
  <si>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</si>
  <si>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</si>
  <si>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</si>
  <si>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</si>
  <si>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</si>
  <si>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</si>
  <si>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</si>
  <si>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</si>
  <si>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</si>
  <si>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</si>
  <si>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</si>
  <si>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</si>
  <si>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</si>
  <si>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</si>
  <si>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</si>
  <si>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</si>
  <si>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</si>
  <si>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</si>
  <si>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</si>
  <si>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</si>
  <si>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</si>
  <si>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</si>
  <si>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</si>
  <si>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</si>
  <si>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</si>
  <si>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</si>
  <si>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</si>
  <si>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</si>
  <si>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</si>
  <si>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</si>
  <si>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</si>
  <si>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</si>
  <si>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</si>
  <si>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</si>
  <si>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</si>
  <si>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</si>
  <si>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</si>
  <si>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</si>
  <si>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</si>
  <si>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</si>
  <si>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</si>
  <si>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</si>
  <si>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</si>
  <si>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</si>
  <si>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</si>
  <si>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</si>
  <si>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</si>
  <si>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</si>
  <si>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</si>
  <si>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</si>
  <si>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</si>
  <si>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</si>
  <si>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</si>
  <si>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</si>
  <si>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</si>
  <si>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</si>
  <si>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</si>
  <si>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</si>
  <si>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</si>
  <si>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</si>
  <si>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</si>
  <si>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</si>
  <si>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</si>
  <si>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</si>
  <si>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</si>
  <si>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</si>
  <si>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</si>
  <si>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</si>
  <si>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</si>
  <si>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</si>
  <si>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</si>
  <si>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</si>
  <si>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</si>
  <si>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</si>
  <si>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</si>
  <si>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</si>
  <si>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</si>
  <si>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</si>
  <si>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</si>
  <si>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</si>
  <si>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</si>
  <si>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</si>
  <si>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</si>
  <si>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</si>
  <si>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</si>
  <si>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</si>
  <si>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</si>
  <si>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</si>
  <si>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</si>
  <si>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</si>
  <si>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</si>
  <si>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</si>
  <si>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</si>
  <si>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</si>
  <si>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</si>
  <si>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</si>
  <si>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</si>
  <si>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</si>
  <si>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</si>
  <si>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</si>
  <si>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</si>
  <si>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</si>
  <si>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</si>
  <si>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</si>
  <si>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</si>
  <si>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</si>
  <si>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</si>
  <si>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</si>
  <si>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</si>
  <si>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</si>
  <si>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</si>
  <si>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</si>
  <si>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</si>
  <si>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</si>
  <si>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</si>
  <si>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</si>
  <si>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</si>
  <si>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</si>
  <si>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</si>
  <si>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</si>
  <si>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</si>
  <si>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</si>
  <si>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</si>
  <si>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</si>
  <si>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</si>
  <si>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</si>
  <si>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</si>
  <si>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</si>
  <si>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</si>
  <si>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</si>
  <si>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</si>
  <si>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</si>
  <si>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</si>
  <si>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</si>
  <si>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</si>
  <si>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</si>
  <si>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</si>
  <si>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</si>
  <si>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</si>
  <si>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</si>
  <si>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</si>
  <si>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</si>
  <si>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</si>
  <si>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</si>
  <si>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</si>
  <si>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</si>
  <si>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</si>
  <si>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</si>
  <si>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</si>
  <si>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</si>
  <si>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</si>
  <si>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</si>
  <si>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</si>
  <si>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</si>
  <si>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</si>
  <si>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</si>
  <si>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</si>
  <si>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</si>
  <si>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</si>
  <si>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</si>
  <si>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</si>
  <si>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</si>
  <si>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</si>
  <si>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</si>
  <si>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</si>
  <si>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</si>
  <si>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</si>
  <si>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</si>
  <si>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</si>
  <si>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</si>
  <si>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</si>
  <si>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</si>
  <si>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</si>
  <si>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</si>
  <si>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</si>
  <si>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</si>
  <si>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</si>
  <si>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</si>
  <si>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</si>
  <si>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</si>
  <si>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</si>
  <si>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</si>
  <si>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</si>
  <si>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</si>
  <si>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</si>
  <si>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</si>
  <si>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</si>
  <si>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</si>
  <si>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</si>
  <si>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</si>
  <si>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</si>
  <si>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</si>
  <si>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</si>
  <si>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</si>
  <si>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</si>
  <si>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</si>
  <si>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</si>
  <si>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</si>
  <si>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</si>
  <si>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</si>
  <si>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</si>
  <si>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</si>
  <si>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</si>
  <si>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</si>
  <si>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</si>
  <si>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</si>
  <si>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</si>
  <si>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</si>
  <si>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</si>
  <si>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</si>
  <si>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</si>
  <si>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</si>
  <si>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</si>
  <si>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</si>
  <si>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</si>
  <si>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</si>
  <si>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</si>
  <si>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</si>
  <si>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</si>
  <si>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</si>
  <si>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</si>
  <si>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</si>
  <si>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</si>
  <si>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</si>
  <si>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</si>
  <si>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</si>
  <si>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</si>
  <si>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</si>
  <si>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</si>
  <si>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</si>
  <si>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</si>
  <si>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</si>
  <si>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</si>
  <si>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</si>
  <si>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</si>
  <si>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</si>
  <si>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</si>
  <si>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</si>
  <si>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</si>
  <si>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</si>
  <si>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</si>
  <si>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</si>
  <si>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</si>
  <si>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</si>
  <si>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</si>
  <si>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</si>
  <si>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</si>
  <si>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</si>
  <si>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</si>
  <si>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</si>
  <si>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</si>
  <si>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</si>
  <si>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</si>
  <si>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</si>
  <si>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</si>
  <si>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</si>
  <si>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</si>
  <si>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</si>
  <si>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</si>
  <si>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</si>
  <si>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</si>
  <si>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</si>
  <si>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</si>
  <si>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</si>
  <si>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</si>
  <si>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</si>
  <si>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</si>
  <si>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</si>
  <si>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</si>
  <si>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</si>
  <si>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</si>
  <si>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</si>
  <si>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</si>
  <si>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</si>
  <si>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</si>
  <si>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</si>
  <si>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</si>
  <si>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</si>
  <si>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</si>
  <si>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</si>
  <si>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</si>
  <si>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</si>
  <si>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</si>
  <si>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</si>
  <si>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</si>
  <si>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</si>
  <si>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</si>
  <si>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</si>
  <si>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</si>
  <si>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</si>
  <si>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</si>
  <si>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</si>
  <si>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</si>
  <si>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</si>
  <si>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</si>
  <si>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</si>
  <si>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</si>
  <si>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</si>
  <si>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</si>
  <si>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</si>
  <si>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</si>
  <si>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</si>
  <si>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</si>
  <si>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</si>
  <si>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</si>
  <si>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</si>
  <si>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</si>
  <si>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</si>
  <si>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</si>
  <si>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</si>
  <si>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</si>
  <si>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</si>
  <si>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</si>
  <si>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</si>
  <si>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</si>
  <si>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</si>
  <si>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</si>
  <si>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</si>
  <si>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</si>
  <si>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</si>
  <si>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</si>
  <si>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</si>
  <si>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</si>
  <si>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</si>
  <si>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</si>
  <si>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</si>
  <si>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</si>
  <si>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</si>
  <si>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</si>
  <si>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</si>
  <si>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</si>
  <si>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</si>
  <si>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</si>
  <si>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</si>
  <si>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</si>
  <si>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</si>
  <si>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</si>
  <si>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</si>
  <si>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</si>
  <si>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</si>
  <si>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</si>
  <si>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</si>
  <si>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</si>
  <si>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</si>
  <si>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</si>
  <si>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</si>
  <si>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</si>
  <si>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</si>
  <si>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</si>
  <si>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</si>
  <si>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</si>
  <si>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</si>
  <si>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</si>
  <si>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</si>
  <si>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</si>
  <si>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</si>
  <si>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</si>
  <si>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</si>
  <si>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</si>
  <si>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</si>
  <si>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</si>
  <si>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</si>
  <si>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</si>
  <si>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</si>
  <si>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</si>
  <si>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</si>
  <si>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</si>
  <si>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</si>
  <si>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</si>
  <si>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</si>
  <si>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</si>
  <si>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</si>
  <si>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</si>
  <si>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</si>
  <si>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</si>
  <si>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</si>
  <si>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</si>
  <si>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</si>
  <si>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</si>
  <si>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</si>
  <si>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</si>
  <si>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</si>
  <si>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</si>
  <si>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</si>
  <si>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</si>
  <si>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</si>
  <si>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</si>
  <si>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</si>
  <si>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</si>
  <si>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</si>
  <si>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</si>
  <si>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</si>
  <si>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</si>
  <si>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</si>
  <si>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</si>
  <si>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</si>
  <si>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</si>
  <si>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</si>
  <si>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</si>
  <si>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</si>
  <si>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</si>
  <si>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</si>
  <si>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</si>
  <si>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</si>
  <si>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</si>
  <si>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</si>
  <si>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</si>
  <si>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</si>
  <si>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</si>
  <si>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</si>
  <si>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</si>
  <si>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</si>
  <si>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</si>
  <si>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</si>
  <si>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</si>
  <si>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</si>
  <si>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</si>
  <si>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</si>
  <si>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</si>
  <si>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</si>
  <si>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</si>
  <si>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</si>
  <si>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</si>
  <si>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</si>
  <si>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</si>
  <si>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</si>
  <si>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</si>
  <si>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</si>
  <si>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</si>
  <si>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</si>
  <si>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</si>
  <si>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</si>
  <si>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</si>
  <si>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</si>
  <si>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</si>
  <si>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</si>
  <si>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</si>
  <si>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</si>
  <si>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</si>
  <si>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</si>
  <si>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</si>
  <si>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</si>
  <si>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</si>
  <si>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</si>
  <si>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</si>
  <si>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</si>
  <si>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</si>
  <si>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</si>
  <si>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</si>
  <si>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</si>
  <si>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</si>
  <si>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</si>
  <si>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</si>
  <si>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</si>
  <si>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</si>
  <si>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</si>
  <si>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</si>
  <si>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</si>
  <si>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</si>
  <si>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</si>
  <si>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</si>
  <si>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</si>
  <si>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</si>
  <si>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</si>
  <si>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</si>
  <si>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</si>
  <si>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</si>
  <si>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</si>
  <si>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</si>
  <si>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</si>
  <si>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</si>
  <si>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</si>
  <si>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</si>
  <si>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</si>
  <si>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</si>
  <si>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</si>
  <si>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</si>
  <si>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</si>
  <si>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</si>
  <si>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</si>
  <si>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</si>
  <si>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</si>
  <si>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</si>
  <si>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</si>
  <si>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</si>
  <si>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</si>
  <si>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</si>
  <si>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</si>
  <si>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</si>
  <si>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</si>
  <si>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</si>
  <si>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</si>
  <si>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</si>
  <si>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</si>
  <si>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</si>
  <si>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</si>
  <si>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</si>
  <si>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</si>
  <si>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</si>
  <si>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</si>
  <si>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</si>
  <si>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</si>
  <si>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</si>
  <si>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</si>
  <si>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</si>
  <si>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</si>
  <si>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</si>
  <si>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</si>
  <si>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</si>
  <si>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</si>
  <si>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</si>
  <si>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</si>
  <si>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</si>
  <si>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</si>
  <si>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</si>
  <si>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</si>
  <si>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</si>
  <si>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</si>
  <si>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</si>
  <si>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</si>
  <si>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</si>
  <si>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</si>
  <si>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</si>
  <si>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</si>
  <si>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</si>
  <si>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</si>
  <si>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</si>
  <si>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</si>
  <si>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</si>
  <si>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</si>
  <si>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</si>
  <si>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</si>
  <si>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</si>
  <si>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</si>
  <si>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</si>
  <si>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</si>
  <si>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</si>
  <si>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</si>
  <si>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</si>
  <si>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</si>
  <si>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</si>
  <si>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</si>
  <si>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</si>
  <si>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</si>
  <si>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</si>
  <si>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</si>
  <si>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</si>
  <si>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</si>
  <si>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</si>
  <si>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</si>
  <si>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</si>
  <si>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</si>
  <si>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</si>
  <si>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</si>
  <si>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</si>
  <si>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</si>
  <si>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</si>
  <si>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</si>
  <si>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</si>
  <si>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</si>
  <si>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</si>
  <si>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</si>
  <si>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</si>
  <si>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</si>
  <si>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</si>
  <si>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</si>
  <si>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</si>
  <si>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</si>
  <si>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</si>
  <si>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</si>
  <si>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</si>
  <si>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</si>
  <si>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</si>
  <si>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</si>
  <si>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</si>
  <si>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</si>
  <si>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</si>
  <si>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</si>
  <si>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</si>
  <si>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</si>
  <si>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</si>
  <si>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</si>
  <si>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</si>
  <si>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</si>
  <si>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</si>
  <si>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</si>
  <si>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</si>
  <si>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</si>
  <si>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</si>
  <si>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</si>
  <si>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</si>
  <si>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</si>
  <si>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</si>
  <si>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</si>
  <si>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</si>
  <si>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</si>
  <si>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</si>
  <si>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</si>
  <si>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</si>
  <si>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</si>
  <si>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</si>
  <si>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</si>
  <si>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</si>
  <si>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</si>
  <si>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</si>
  <si>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</si>
  <si>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</si>
  <si>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</si>
  <si>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</si>
  <si>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</si>
  <si>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</si>
  <si>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</si>
  <si>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</si>
  <si>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</si>
  <si>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</si>
  <si>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</si>
  <si>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</si>
  <si>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</si>
  <si>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</si>
  <si>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</si>
  <si>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</si>
  <si>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</si>
  <si>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</si>
  <si>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</si>
  <si>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</si>
  <si>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</si>
  <si>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</si>
  <si>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</si>
  <si>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</si>
  <si>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</si>
  <si>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</si>
  <si>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</si>
  <si>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</si>
  <si>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</si>
  <si>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</si>
  <si>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</si>
  <si>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</si>
  <si>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</si>
  <si>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</si>
  <si>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</si>
  <si>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</si>
  <si>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</si>
  <si>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</si>
  <si>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</si>
  <si>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</si>
  <si>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</si>
  <si>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</si>
  <si>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</si>
  <si>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</si>
  <si>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</si>
  <si>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</si>
  <si>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</si>
  <si>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</si>
  <si>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</si>
  <si>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</si>
  <si>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</si>
  <si>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</si>
  <si>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</si>
  <si>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</si>
  <si>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</si>
  <si>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</si>
  <si>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</si>
  <si>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</si>
  <si>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</si>
  <si>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</si>
  <si>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</si>
  <si>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</si>
  <si>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</si>
  <si>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</si>
  <si>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</si>
  <si>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</si>
  <si>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</si>
  <si>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</si>
  <si>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</si>
  <si>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</si>
  <si>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</si>
  <si>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</si>
  <si>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</si>
  <si>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</si>
  <si>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</si>
  <si>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</si>
  <si>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</si>
  <si>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</si>
  <si>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</si>
  <si>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</si>
  <si>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</si>
  <si>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</si>
  <si>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</si>
  <si>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</si>
  <si>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</si>
  <si>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</si>
  <si>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</si>
  <si>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</si>
  <si>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</si>
  <si>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</si>
  <si>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</si>
  <si>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</si>
  <si>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</si>
  <si>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</si>
  <si>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</si>
  <si>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</si>
  <si>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</si>
  <si>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</si>
  <si>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</si>
  <si>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</si>
  <si>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</si>
  <si>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</si>
  <si>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</si>
  <si>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</si>
  <si>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</si>
  <si>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</si>
  <si>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</si>
  <si>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</si>
  <si>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</si>
  <si>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</si>
  <si>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</si>
  <si>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</si>
  <si>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</si>
  <si>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</si>
  <si>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</si>
  <si>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</si>
  <si>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</si>
  <si>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</si>
  <si>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</si>
  <si>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</si>
  <si>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</si>
  <si>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</si>
  <si>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</si>
  <si>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</si>
  <si>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</si>
  <si>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</si>
  <si>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</si>
  <si>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</si>
  <si>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</si>
  <si>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</si>
  <si>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</si>
  <si>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</si>
  <si>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</si>
  <si>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</si>
  <si>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</si>
  <si>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</si>
  <si>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</si>
  <si>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</si>
  <si>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</si>
  <si>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</si>
  <si>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</si>
  <si>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</si>
  <si>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</si>
  <si>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</si>
  <si>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</si>
  <si>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</si>
  <si>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</si>
  <si>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</si>
  <si>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</si>
  <si>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</si>
  <si>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</si>
  <si>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</si>
  <si>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</si>
  <si>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</si>
  <si>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</si>
  <si>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</si>
  <si>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</si>
  <si>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</si>
  <si>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</si>
  <si>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</si>
  <si>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</si>
  <si>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</si>
  <si>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</si>
  <si>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</si>
  <si>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</si>
  <si>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</si>
  <si>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</si>
  <si>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</si>
  <si>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</si>
  <si>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</si>
  <si>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</si>
  <si>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</si>
  <si>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</si>
  <si>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</si>
  <si>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</si>
  <si>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</si>
  <si>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</si>
  <si>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</si>
  <si>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</si>
  <si>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</si>
  <si>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</si>
  <si>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</si>
  <si>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</si>
  <si>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</si>
  <si>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</si>
  <si>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</si>
  <si>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</si>
  <si>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</si>
  <si>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</si>
  <si>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</si>
  <si>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</si>
  <si>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</si>
  <si>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</si>
  <si>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</si>
  <si>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</si>
  <si>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</si>
  <si>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</si>
  <si>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</si>
  <si>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</si>
  <si>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</si>
  <si>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</si>
  <si>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</si>
  <si>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</si>
  <si>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</si>
  <si>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</si>
  <si>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</si>
  <si>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</si>
  <si>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</si>
  <si>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</si>
  <si>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</si>
  <si>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</si>
  <si>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</si>
  <si>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</si>
  <si>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</si>
  <si>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</si>
  <si>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</si>
  <si>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</si>
  <si>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</si>
  <si>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</si>
  <si>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</si>
  <si>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</si>
  <si>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</si>
  <si>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</si>
  <si>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</si>
  <si>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</si>
  <si>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</si>
  <si>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</si>
  <si>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</si>
  <si>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</si>
  <si>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</si>
  <si>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</si>
  <si>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</si>
  <si>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</si>
  <si>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</si>
  <si>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</si>
  <si>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</si>
  <si>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</si>
  <si>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</si>
  <si>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</si>
  <si>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</si>
  <si>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</si>
  <si>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</si>
  <si>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</si>
  <si>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</si>
  <si>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</si>
  <si>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</si>
  <si>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</si>
  <si>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</si>
  <si>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</si>
  <si>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</si>
  <si>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</si>
  <si>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</si>
  <si>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</si>
  <si>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</si>
  <si>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</si>
  <si>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</si>
  <si>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</si>
  <si>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</si>
  <si>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</si>
  <si>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</si>
  <si>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</si>
  <si>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</si>
  <si>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</si>
  <si>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</si>
  <si>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</si>
  <si>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</si>
  <si>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</si>
  <si>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</si>
  <si>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</si>
  <si>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</si>
  <si>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</si>
  <si>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</si>
  <si>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</si>
  <si>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</si>
  <si>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</si>
  <si>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</si>
  <si>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</si>
  <si>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</si>
  <si>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</si>
  <si>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</si>
  <si>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</si>
  <si>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</si>
  <si>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</si>
  <si>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</si>
  <si>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</si>
  <si>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</si>
  <si>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</si>
  <si>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</si>
  <si>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</si>
  <si>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</si>
  <si>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</si>
  <si>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</si>
  <si>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</si>
  <si>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</si>
  <si>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</si>
  <si>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</si>
  <si>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</si>
  <si>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</si>
  <si>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</si>
  <si>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</si>
  <si>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</si>
  <si>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</si>
  <si>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</si>
  <si>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</si>
  <si>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</si>
  <si>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</si>
  <si>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</si>
  <si>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</si>
  <si>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</si>
  <si>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</si>
  <si>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</si>
  <si>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</si>
  <si>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</si>
  <si>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</si>
  <si>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</si>
  <si>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</si>
  <si>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</si>
  <si>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</si>
  <si>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</si>
  <si>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</si>
  <si>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</si>
  <si>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</si>
  <si>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</si>
  <si>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</si>
  <si>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</si>
  <si>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</si>
  <si>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</si>
  <si>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</si>
  <si>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</si>
  <si>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</si>
  <si>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</si>
  <si>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</si>
  <si>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</si>
  <si>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</si>
  <si>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</si>
  <si>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</si>
  <si>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</si>
  <si>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</si>
  <si>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</si>
  <si>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</si>
  <si>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</si>
  <si>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</si>
  <si>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</si>
  <si>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</si>
  <si>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</si>
  <si>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</si>
  <si>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</si>
  <si>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</si>
  <si>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</si>
  <si>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</si>
  <si>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</si>
  <si>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</si>
  <si>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</si>
  <si>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</si>
  <si>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</si>
  <si>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</si>
  <si>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</si>
  <si>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</si>
  <si>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</si>
  <si>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</si>
  <si>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</si>
  <si>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</si>
  <si>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</si>
  <si>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</si>
  <si>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</si>
  <si>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</si>
  <si>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</si>
  <si>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</si>
  <si>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</si>
  <si>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</si>
  <si>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</si>
  <si>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</si>
  <si>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</si>
  <si>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</si>
  <si>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</si>
  <si>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</si>
  <si>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</si>
  <si>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</si>
  <si>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</si>
  <si>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</si>
  <si>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</si>
  <si>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</si>
  <si>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</si>
  <si>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</si>
  <si>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</si>
  <si>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</si>
  <si>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</si>
  <si>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</si>
  <si>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</si>
  <si>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</si>
  <si>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</si>
  <si>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</si>
  <si>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</si>
  <si>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</si>
  <si>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</si>
  <si>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</si>
  <si>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</si>
  <si>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</si>
  <si>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</si>
  <si>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</si>
  <si>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</si>
  <si>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</si>
  <si>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</si>
  <si>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</si>
  <si>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</si>
  <si>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</si>
  <si>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</si>
  <si>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</si>
  <si>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</si>
  <si>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</si>
  <si>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</si>
  <si>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</si>
  <si>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</si>
  <si>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</si>
  <si>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</si>
  <si>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</si>
  <si>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</si>
  <si>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</si>
  <si>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</si>
  <si>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</si>
  <si>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</si>
  <si>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</si>
  <si>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</si>
  <si>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</si>
  <si>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</si>
  <si>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</si>
  <si>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</si>
  <si>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</si>
  <si>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</si>
  <si>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</si>
  <si>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</si>
  <si>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</si>
  <si>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</si>
  <si>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</si>
  <si>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</si>
  <si>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</si>
  <si>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</si>
  <si>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</si>
  <si>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</si>
  <si>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</si>
  <si>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</si>
  <si>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</si>
  <si>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</si>
  <si>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</si>
  <si>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</si>
  <si>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</si>
  <si>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</si>
  <si>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</si>
  <si>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</si>
  <si>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</si>
  <si>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</si>
  <si>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</si>
  <si>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</si>
  <si>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</si>
  <si>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</si>
  <si>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</si>
  <si>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</si>
  <si>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</si>
  <si>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</si>
  <si>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</si>
  <si>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</si>
  <si>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</si>
  <si>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</si>
  <si>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</si>
  <si>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</si>
  <si>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</si>
  <si>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</si>
  <si>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</si>
  <si>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</si>
  <si>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</si>
  <si>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</si>
  <si>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</si>
  <si>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</si>
  <si>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</si>
  <si>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</si>
  <si>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</si>
  <si>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</si>
  <si>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</si>
  <si>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</si>
  <si>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</si>
  <si>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</si>
  <si>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</si>
  <si>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</si>
  <si>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</si>
  <si>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</si>
  <si>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</si>
  <si>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</si>
  <si>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</si>
  <si>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</si>
  <si>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</si>
  <si>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</si>
  <si>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</si>
  <si>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</si>
  <si>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</si>
  <si>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</si>
  <si>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</si>
  <si>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</si>
  <si>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</si>
  <si>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</si>
  <si>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</si>
  <si>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</si>
  <si>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</si>
  <si>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</si>
  <si>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</si>
  <si>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</si>
  <si>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</si>
  <si>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</si>
  <si>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</si>
  <si>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</si>
  <si>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</si>
  <si>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</si>
  <si>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</si>
  <si>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</si>
  <si>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</si>
  <si>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</si>
  <si>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</si>
  <si>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</si>
  <si>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</si>
  <si>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</si>
  <si>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</si>
  <si>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</si>
  <si>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</si>
  <si>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</si>
  <si>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</si>
  <si>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</si>
  <si>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</si>
  <si>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</si>
  <si>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</si>
  <si>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</si>
  <si>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</si>
  <si>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</si>
  <si>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</si>
  <si>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</si>
  <si>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</si>
  <si>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</si>
  <si>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</si>
  <si>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</si>
  <si>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</si>
  <si>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</si>
  <si>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</si>
  <si>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</si>
  <si>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</si>
  <si>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</si>
  <si>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</si>
  <si>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</si>
  <si>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</si>
  <si>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</si>
  <si>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</si>
  <si>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</si>
  <si>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</si>
  <si>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</si>
  <si>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</si>
  <si>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</si>
  <si>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</si>
  <si>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</si>
  <si>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</si>
  <si>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</si>
  <si>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</si>
  <si>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</si>
  <si>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</si>
  <si>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</si>
  <si>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</si>
  <si>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</si>
  <si>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</si>
  <si>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</si>
  <si>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</si>
  <si>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</si>
  <si>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</si>
  <si>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</si>
  <si>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</si>
  <si>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</si>
  <si>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</si>
  <si>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</si>
  <si>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</si>
  <si>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</si>
  <si>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</si>
  <si>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</si>
  <si>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</si>
  <si>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</si>
  <si>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</si>
  <si>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</si>
  <si>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</si>
  <si>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</si>
  <si>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</si>
  <si>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</si>
  <si>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</si>
  <si>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</si>
  <si>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</si>
  <si>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</si>
  <si>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</si>
  <si>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</si>
  <si>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</si>
  <si>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</si>
  <si>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</si>
  <si>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</si>
  <si>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</si>
  <si>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</si>
  <si>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</si>
  <si>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</si>
  <si>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</si>
  <si>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</si>
  <si>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</si>
  <si>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</si>
  <si>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</si>
  <si>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</si>
  <si>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</si>
  <si>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</si>
  <si>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</si>
  <si>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</si>
  <si>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</si>
  <si>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</si>
  <si>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</si>
  <si>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</si>
  <si>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</si>
  <si>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</si>
  <si>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</si>
  <si>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</si>
  <si>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</si>
  <si>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</si>
  <si>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</si>
  <si>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</si>
  <si>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</si>
  <si>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</si>
  <si>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</si>
  <si>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</si>
  <si>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</si>
  <si>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</si>
  <si>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</si>
  <si>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</si>
  <si>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</si>
  <si>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</si>
  <si>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</si>
  <si>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</si>
  <si>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</si>
  <si>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</si>
  <si>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</si>
  <si>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</si>
  <si>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</si>
  <si>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</si>
  <si>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</si>
  <si>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</si>
  <si>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</si>
  <si>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</si>
  <si>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</si>
  <si>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</si>
  <si>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</si>
  <si>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</si>
  <si>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</si>
  <si>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</si>
  <si>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</si>
  <si>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</si>
  <si>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</si>
  <si>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</si>
  <si>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</si>
  <si>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</si>
  <si>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</si>
  <si>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</si>
  <si>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</si>
  <si>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</si>
  <si>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</si>
  <si>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</si>
  <si>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</si>
  <si>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</si>
  <si>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</si>
  <si>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</si>
  <si>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</si>
  <si>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</si>
  <si>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</si>
  <si>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</si>
  <si>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</si>
  <si>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</si>
  <si>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</si>
  <si>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</si>
  <si>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</si>
  <si>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</si>
  <si>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</si>
  <si>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</si>
  <si>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</si>
  <si>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</si>
  <si>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</si>
  <si>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</si>
  <si>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</si>
  <si>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</si>
  <si>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</si>
  <si>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</si>
  <si>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</si>
  <si>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</si>
  <si>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</si>
  <si>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</si>
  <si>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</si>
  <si>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</si>
  <si>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</si>
  <si>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</si>
  <si>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</si>
  <si>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</si>
  <si>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</si>
  <si>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</si>
  <si>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</si>
  <si>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</si>
  <si>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</si>
  <si>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</si>
  <si>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</si>
  <si>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</si>
  <si>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</si>
  <si>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</si>
  <si>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</si>
  <si>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</si>
  <si>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</si>
  <si>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</si>
  <si>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</si>
  <si>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</si>
  <si>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</si>
  <si>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</si>
  <si>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</si>
  <si>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</si>
  <si>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</si>
  <si>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</si>
  <si>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</si>
  <si>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</si>
  <si>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</si>
  <si>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</si>
  <si>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</si>
  <si>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</si>
  <si>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</si>
  <si>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</si>
  <si>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</si>
  <si>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</si>
  <si>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</si>
  <si>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</si>
  <si>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</si>
  <si>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</si>
  <si>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</si>
  <si>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</si>
  <si>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</si>
  <si>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</si>
  <si>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</si>
  <si>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</si>
  <si>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</si>
  <si>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</si>
  <si>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</si>
  <si>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</si>
  <si>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</si>
  <si>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</si>
  <si>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</si>
  <si>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</si>
  <si>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</si>
  <si>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</si>
  <si>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</si>
  <si>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</si>
  <si>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</si>
  <si>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</si>
  <si>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</si>
  <si>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</si>
  <si>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</si>
  <si>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</si>
  <si>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</si>
  <si>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</si>
  <si>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</si>
  <si>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</si>
  <si>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</si>
  <si>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</si>
  <si>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</si>
  <si>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</si>
  <si>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</si>
  <si>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</si>
  <si>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</si>
  <si>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</si>
  <si>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</si>
  <si>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</si>
  <si>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</si>
  <si>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</si>
  <si>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</si>
  <si>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</si>
  <si>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</si>
  <si>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</si>
  <si>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</si>
  <si>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</si>
  <si>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</si>
  <si>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</si>
  <si>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</si>
  <si>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</si>
  <si>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</si>
  <si>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</si>
  <si>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</si>
  <si>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</si>
  <si>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</si>
  <si>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</si>
  <si>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</si>
  <si>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</si>
  <si>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</si>
  <si>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</si>
  <si>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</si>
  <si>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</si>
  <si>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</si>
  <si>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</si>
  <si>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</si>
  <si>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</si>
  <si>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</si>
  <si>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</si>
  <si>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</si>
  <si>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</si>
  <si>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</si>
  <si>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</si>
  <si>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</si>
  <si>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</si>
  <si>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</si>
  <si>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</si>
  <si>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</si>
  <si>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</si>
  <si>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</si>
  <si>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</si>
  <si>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</si>
  <si>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</si>
  <si>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</si>
  <si>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</si>
  <si>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</si>
  <si>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</si>
  <si>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</si>
  <si>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</si>
  <si>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</si>
  <si>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</si>
  <si>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</si>
  <si>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</si>
  <si>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</si>
  <si>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</si>
  <si>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</si>
  <si>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</si>
  <si>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</si>
  <si>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</si>
  <si>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</si>
  <si>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</si>
  <si>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</si>
  <si>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</si>
  <si>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</si>
  <si>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</si>
  <si>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</si>
  <si>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</si>
  <si>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</si>
  <si>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</si>
  <si>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</si>
  <si>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</si>
  <si>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</si>
  <si>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</si>
  <si>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</si>
  <si>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</si>
  <si>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</si>
  <si>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</si>
  <si>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</si>
  <si>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</si>
  <si>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</si>
  <si>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</si>
  <si>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</si>
  <si>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</si>
  <si>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</si>
  <si>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</si>
  <si>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</si>
  <si>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</si>
  <si>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</si>
  <si>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</si>
  <si>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</si>
  <si>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</si>
  <si>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</si>
  <si>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</si>
  <si>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</si>
  <si>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</si>
  <si>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</si>
  <si>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</si>
  <si>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</si>
  <si>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</si>
  <si>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</si>
  <si>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</si>
  <si>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</si>
  <si>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</si>
  <si>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</si>
  <si>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</si>
  <si>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</si>
  <si>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</si>
  <si>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</si>
  <si>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</si>
  <si>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</si>
  <si>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</si>
  <si>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</si>
  <si>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</si>
  <si>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</si>
  <si>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</si>
  <si>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</si>
  <si>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</si>
  <si>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</si>
  <si>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</si>
  <si>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</si>
  <si>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</si>
  <si>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</si>
  <si>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</si>
  <si>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</si>
  <si>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</si>
  <si>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</si>
  <si>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</si>
  <si>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</si>
  <si>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</si>
  <si>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</si>
  <si>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</si>
  <si>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</si>
  <si>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</si>
  <si>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</si>
  <si>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</si>
  <si>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</si>
  <si>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</si>
  <si>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</si>
  <si>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</si>
  <si>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</si>
  <si>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</si>
  <si>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</si>
  <si>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</si>
  <si>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</si>
  <si>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</si>
  <si>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</si>
  <si>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</si>
  <si>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</si>
  <si>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</si>
  <si>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</si>
  <si>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</si>
  <si>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</si>
  <si>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</si>
  <si>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</si>
  <si>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</si>
  <si>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</si>
  <si>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</si>
  <si>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</si>
  <si>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</si>
  <si>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</si>
  <si>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</si>
  <si>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</si>
  <si>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</si>
  <si>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</si>
  <si>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</si>
  <si>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</si>
  <si>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</si>
  <si>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</si>
  <si>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</si>
  <si>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</si>
  <si>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</si>
  <si>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</si>
  <si>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</si>
  <si>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</si>
  <si>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</si>
  <si>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</si>
  <si>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</si>
  <si>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</si>
  <si>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</si>
  <si>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</si>
  <si>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</si>
  <si>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</si>
  <si>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</si>
  <si>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</si>
  <si>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</si>
  <si>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</si>
  <si>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</si>
  <si>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</si>
  <si>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</si>
  <si>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</si>
  <si>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</si>
  <si>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</si>
  <si>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</si>
  <si>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</si>
  <si>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</si>
  <si>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</si>
  <si>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</si>
  <si>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</si>
  <si>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</si>
  <si>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</si>
  <si>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</si>
  <si>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</si>
  <si>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</si>
  <si>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</si>
  <si>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</si>
  <si>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</si>
  <si>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</si>
  <si>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</si>
  <si>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</si>
  <si>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</si>
  <si>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</si>
  <si>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</si>
  <si>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</si>
  <si>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</si>
  <si>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</si>
  <si>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</si>
  <si>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</si>
  <si>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</si>
  <si>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</si>
  <si>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</si>
  <si>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</si>
  <si>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</si>
  <si>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</si>
  <si>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</si>
  <si>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</si>
  <si>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</si>
  <si>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</si>
  <si>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</si>
  <si>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</si>
  <si>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</si>
  <si>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</si>
  <si>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</si>
  <si>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</si>
  <si>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</si>
  <si>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</si>
  <si>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</si>
  <si>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</si>
  <si>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</si>
  <si>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</si>
  <si>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</si>
  <si>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</si>
  <si>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</si>
  <si>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</si>
  <si>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</si>
  <si>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</si>
  <si>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</si>
  <si>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</si>
  <si>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</si>
  <si>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</si>
  <si>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</si>
  <si>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</si>
  <si>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</si>
  <si>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</si>
  <si>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</si>
  <si>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</si>
  <si>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</si>
  <si>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</si>
  <si>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</si>
  <si>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</si>
  <si>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</si>
  <si>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</si>
  <si>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</si>
  <si>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</si>
  <si>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</si>
  <si>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</si>
  <si>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</si>
  <si>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</si>
  <si>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</si>
  <si>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</si>
  <si>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</si>
  <si>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</si>
  <si>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</si>
  <si>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</si>
  <si>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</si>
  <si>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</si>
  <si>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</si>
  <si>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</si>
  <si>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</si>
  <si>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</si>
  <si>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</si>
  <si>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</si>
  <si>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</si>
  <si>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</si>
  <si>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</si>
  <si>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</si>
  <si>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</si>
  <si>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</si>
  <si>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</si>
  <si>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</si>
  <si>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</si>
  <si>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</si>
  <si>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</si>
  <si>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</si>
  <si>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</si>
  <si>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</si>
  <si>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</si>
  <si>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</si>
  <si>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</si>
  <si>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</si>
  <si>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</si>
  <si>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</si>
  <si>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</si>
  <si>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</si>
  <si>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</si>
  <si>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</si>
  <si>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</si>
  <si>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</si>
  <si>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</si>
  <si>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</si>
  <si>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</si>
  <si>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</si>
  <si>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</si>
  <si>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</si>
  <si>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</si>
  <si>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</si>
  <si>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</si>
  <si>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</si>
  <si>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</si>
  <si>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</si>
  <si>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</si>
  <si>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</si>
  <si>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</si>
  <si>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</si>
  <si>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</si>
  <si>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</si>
  <si>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</si>
  <si>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</si>
  <si>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</si>
  <si>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</si>
  <si>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</si>
  <si>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</si>
  <si>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</si>
  <si>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</si>
  <si>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</si>
  <si>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</si>
  <si>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</si>
  <si>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</si>
  <si>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</si>
  <si>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</si>
  <si>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</si>
  <si>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</si>
  <si>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</si>
  <si>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</si>
  <si>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</si>
  <si>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</si>
  <si>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</si>
  <si>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</si>
  <si>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</si>
  <si>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</si>
  <si>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</si>
  <si>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</si>
  <si>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</si>
  <si>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</si>
  <si>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</si>
  <si>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</si>
  <si>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</si>
  <si>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</si>
  <si>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</si>
  <si>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</si>
  <si>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</si>
  <si>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</si>
  <si>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</si>
  <si>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</si>
  <si>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</si>
  <si>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</si>
  <si>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</si>
  <si>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</si>
  <si>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</si>
  <si>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</si>
  <si>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</si>
  <si>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</si>
  <si>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</si>
  <si>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</si>
  <si>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</si>
  <si>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</si>
  <si>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</si>
  <si>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</si>
  <si>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</si>
  <si>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</si>
  <si>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</si>
  <si>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</si>
  <si>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</si>
  <si>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</si>
  <si>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</si>
  <si>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</si>
  <si>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</si>
  <si>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</si>
  <si>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</si>
  <si>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</si>
  <si>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</si>
  <si>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</si>
  <si>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</si>
  <si>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</si>
  <si>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</si>
  <si>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</si>
  <si>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</si>
  <si>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</si>
  <si>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</si>
  <si>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</si>
  <si>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</si>
  <si>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</si>
  <si>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</si>
  <si>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</si>
  <si>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</si>
  <si>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</si>
  <si>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</si>
  <si>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</si>
  <si>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</si>
  <si>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</si>
  <si>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</si>
  <si>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</si>
  <si>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</si>
  <si>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</si>
  <si>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</si>
  <si>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</si>
  <si>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</si>
  <si>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</si>
  <si>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</si>
  <si>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</si>
  <si>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</si>
  <si>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</si>
  <si>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</si>
  <si>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</si>
  <si>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</si>
  <si>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</si>
  <si>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</si>
  <si>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</si>
  <si>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</si>
  <si>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</si>
  <si>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</si>
  <si>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</si>
  <si>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</si>
  <si>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</si>
  <si>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</si>
  <si>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</si>
  <si>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</si>
  <si>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</si>
  <si>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</si>
  <si>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</si>
  <si>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</si>
  <si>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</si>
  <si>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</si>
  <si>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</si>
  <si>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</si>
  <si>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</si>
  <si>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</si>
  <si>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</si>
  <si>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</si>
  <si>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</si>
  <si>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</si>
  <si>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</si>
  <si>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</si>
  <si>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</si>
  <si>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</si>
  <si>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</si>
  <si>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</si>
  <si>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</si>
  <si>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</si>
  <si>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</si>
  <si>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</si>
  <si>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</si>
  <si>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</si>
  <si>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</si>
  <si>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</si>
  <si>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</si>
  <si>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</si>
  <si>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</si>
  <si>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</si>
  <si>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</si>
  <si>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</si>
  <si>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</si>
  <si>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</si>
  <si>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</si>
  <si>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</si>
  <si>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</si>
  <si>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</si>
  <si>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</si>
  <si>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</si>
  <si>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</si>
  <si>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</si>
  <si>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</si>
  <si>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</si>
  <si>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</si>
  <si>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</si>
  <si>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</si>
  <si>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</si>
  <si>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</si>
  <si>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</si>
  <si>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</si>
  <si>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</si>
  <si>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</si>
  <si>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</si>
  <si>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</si>
  <si>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</si>
  <si>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</si>
  <si>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</si>
  <si>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</si>
  <si>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</si>
  <si>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</si>
  <si>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</si>
  <si>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</si>
  <si>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</si>
  <si>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</si>
  <si>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</si>
  <si>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</si>
  <si>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</si>
  <si>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</si>
  <si>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</si>
  <si>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</si>
  <si>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</si>
  <si>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</si>
  <si>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</si>
  <si>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</si>
  <si>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</si>
  <si>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</si>
  <si>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</si>
  <si>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</si>
  <si>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</si>
  <si>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</si>
  <si>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</si>
  <si>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</si>
  <si>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</si>
  <si>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</si>
  <si>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</si>
  <si>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</si>
  <si>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</si>
  <si>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</si>
  <si>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</si>
  <si>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</si>
  <si>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</si>
  <si>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</si>
  <si>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</si>
  <si>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</si>
  <si>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</si>
  <si>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</si>
  <si>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</si>
  <si>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</si>
  <si>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</si>
  <si>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</si>
  <si>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</si>
  <si>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</si>
  <si>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</si>
  <si>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</si>
  <si>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</si>
  <si>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</si>
  <si>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</si>
  <si>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</si>
  <si>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</si>
  <si>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</si>
  <si>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</si>
  <si>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</si>
  <si>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</si>
  <si>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</si>
  <si>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</si>
  <si>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</si>
  <si>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</si>
  <si>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</si>
  <si>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</si>
  <si>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</si>
  <si>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</si>
  <si>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</si>
  <si>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</si>
  <si>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</si>
  <si>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</si>
  <si>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</si>
  <si>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</si>
  <si>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</si>
  <si>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</si>
  <si>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</si>
  <si>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</si>
  <si>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</si>
  <si>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</si>
  <si>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</si>
  <si>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</si>
  <si>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</si>
  <si>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</si>
  <si>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</si>
  <si>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</si>
  <si>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</si>
  <si>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</si>
  <si>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</si>
  <si>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</si>
  <si>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</si>
  <si>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</si>
  <si>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</si>
  <si>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</si>
  <si>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</si>
  <si>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</si>
  <si>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</si>
  <si>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</si>
  <si>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</si>
  <si>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</si>
  <si>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</si>
  <si>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</si>
  <si>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</si>
  <si>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</si>
  <si>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</si>
  <si>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</si>
  <si>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</si>
  <si>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</si>
  <si>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</si>
  <si>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</si>
  <si>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</si>
  <si>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</si>
  <si>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</si>
  <si>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</si>
  <si>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</si>
  <si>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</si>
  <si>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</si>
  <si>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</si>
  <si>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</si>
  <si>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</si>
  <si>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</si>
  <si>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</si>
  <si>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</si>
  <si>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</si>
  <si>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</si>
  <si>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</si>
  <si>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</si>
  <si>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</si>
  <si>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</si>
  <si>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</si>
  <si>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</si>
  <si>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</si>
  <si>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</si>
  <si>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</si>
  <si>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</si>
  <si>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</si>
  <si>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</si>
  <si>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</si>
  <si>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</si>
  <si>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</si>
  <si>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</si>
  <si>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</si>
  <si>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</si>
  <si>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</si>
  <si>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</si>
  <si>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</si>
  <si>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</si>
  <si>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</si>
  <si>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</si>
  <si>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</si>
  <si>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</si>
  <si>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</si>
  <si>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</si>
  <si>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</si>
  <si>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</si>
  <si>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</si>
  <si>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</si>
  <si>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</si>
  <si>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</si>
  <si>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</si>
  <si>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</si>
  <si>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</si>
  <si>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</si>
  <si>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</si>
  <si>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</si>
  <si>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</si>
  <si>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</si>
  <si>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</si>
  <si>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</si>
  <si>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</si>
  <si>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</si>
  <si>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</si>
  <si>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</si>
  <si>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</si>
  <si>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</si>
  <si>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</si>
  <si>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</si>
  <si>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</si>
  <si>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</si>
  <si>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</si>
  <si>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</si>
  <si>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</si>
  <si>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</si>
  <si>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</si>
  <si>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</si>
  <si>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</si>
  <si>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</si>
  <si>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</si>
  <si>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</si>
  <si>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</si>
  <si>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</si>
  <si>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</si>
  <si>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</si>
  <si>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</si>
  <si>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</si>
  <si>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</si>
  <si>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</si>
  <si>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</si>
  <si>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</si>
  <si>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</si>
  <si>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</si>
  <si>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</si>
  <si>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</si>
  <si>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</si>
  <si>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</si>
  <si>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</si>
  <si>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</si>
  <si>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</si>
  <si>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</si>
  <si>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</si>
  <si>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</si>
  <si>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</si>
  <si>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</si>
  <si>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</si>
  <si>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</si>
  <si>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</si>
  <si>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</si>
  <si>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</si>
  <si>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</si>
  <si>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</si>
  <si>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</si>
  <si>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</si>
  <si>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</si>
  <si>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</si>
  <si>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</si>
  <si>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</si>
  <si>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</si>
  <si>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</si>
  <si>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</si>
  <si>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</si>
  <si>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</si>
  <si>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</si>
  <si>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</si>
  <si>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</si>
  <si>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</si>
  <si>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</si>
  <si>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</si>
  <si>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</si>
  <si>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</si>
  <si>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</si>
  <si>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</si>
  <si>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</si>
  <si>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</si>
  <si>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</si>
  <si>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</si>
  <si>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</si>
  <si>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</si>
  <si>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</si>
  <si>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</si>
  <si>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</si>
  <si>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</si>
  <si>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</si>
  <si>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</si>
  <si>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</si>
  <si>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</si>
  <si>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</si>
  <si>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</si>
  <si>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</si>
  <si>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</si>
  <si>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</si>
  <si>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</si>
  <si>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</si>
  <si>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</si>
  <si>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</si>
  <si>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</si>
  <si>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</si>
  <si>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</si>
  <si>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</si>
  <si>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</si>
  <si>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</si>
  <si>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</si>
  <si>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</si>
  <si>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</si>
  <si>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</si>
  <si>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</si>
  <si>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</si>
  <si>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</si>
  <si>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</si>
  <si>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</si>
  <si>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</si>
  <si>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</si>
  <si>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</si>
  <si>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</si>
  <si>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</si>
  <si>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</si>
  <si>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</si>
  <si>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</si>
  <si>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</si>
  <si>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</si>
  <si>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</si>
  <si>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</si>
  <si>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</si>
  <si>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</si>
  <si>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</si>
  <si>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</si>
  <si>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</si>
  <si>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</si>
  <si>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</si>
  <si>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</si>
  <si>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</si>
  <si>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</si>
  <si>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</si>
  <si>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</si>
  <si>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</si>
  <si>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</si>
  <si>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</si>
  <si>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</si>
  <si>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</si>
  <si>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</si>
  <si>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</si>
  <si>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</si>
  <si>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</si>
  <si>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</si>
  <si>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</si>
  <si>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</si>
  <si>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</si>
  <si>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</si>
  <si>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</si>
  <si>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</si>
  <si>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</si>
  <si>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</si>
  <si>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</si>
  <si>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</si>
  <si>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</si>
  <si>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</si>
  <si>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</si>
  <si>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</si>
  <si>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</si>
  <si>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</si>
  <si>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</si>
  <si>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</si>
  <si>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</si>
  <si>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</si>
  <si>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</si>
  <si>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</si>
  <si>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</si>
  <si>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</si>
  <si>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</si>
  <si>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</si>
  <si>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</si>
  <si>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</si>
  <si>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</si>
  <si>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</si>
  <si>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</si>
  <si>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</si>
  <si>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</si>
  <si>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</si>
  <si>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</si>
  <si>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</si>
  <si>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</si>
  <si>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</si>
  <si>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</si>
  <si>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</si>
  <si>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</si>
  <si>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</si>
  <si>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</si>
  <si>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</si>
  <si>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</si>
  <si>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</si>
  <si>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</si>
  <si>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</si>
  <si>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</si>
  <si>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</si>
  <si>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</si>
  <si>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</si>
  <si>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</si>
  <si>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</si>
  <si>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</si>
  <si>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</si>
  <si>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</si>
  <si>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</si>
  <si>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</si>
  <si>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</si>
  <si>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</si>
  <si>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</si>
  <si>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</si>
  <si>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</si>
  <si>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</si>
  <si>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</si>
  <si>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</si>
  <si>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</si>
  <si>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</si>
  <si>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</si>
  <si>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</si>
  <si>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</si>
  <si>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</si>
  <si>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</si>
  <si>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</si>
  <si>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</si>
  <si>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</si>
  <si>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</si>
  <si>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</si>
  <si>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</si>
  <si>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</si>
  <si>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</si>
  <si>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</si>
  <si>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</si>
  <si>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</si>
  <si>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</si>
  <si>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</si>
  <si>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</si>
  <si>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</si>
  <si>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</si>
  <si>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</si>
  <si>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</si>
  <si>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</si>
  <si>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</si>
  <si>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</si>
  <si>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</si>
  <si>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</si>
  <si>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</si>
  <si>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</si>
  <si>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</si>
  <si>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</si>
  <si>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</si>
  <si>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</si>
  <si>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</si>
  <si>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</si>
  <si>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</si>
  <si>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</si>
  <si>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</si>
  <si>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</si>
  <si>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</si>
  <si>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</si>
  <si>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</si>
  <si>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</si>
  <si>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</si>
  <si>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</si>
  <si>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</si>
  <si>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</si>
  <si>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</si>
  <si>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</si>
  <si>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</si>
  <si>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</si>
  <si>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</si>
  <si>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</si>
  <si>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</si>
  <si>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</si>
  <si>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</si>
  <si>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</si>
  <si>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</si>
  <si>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</si>
  <si>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</si>
  <si>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</si>
  <si>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</si>
  <si>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</si>
  <si>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</si>
  <si>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</si>
  <si>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</si>
  <si>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</si>
  <si>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</si>
  <si>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</si>
  <si>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</si>
  <si>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</si>
  <si>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</si>
  <si>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</si>
  <si>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</si>
  <si>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</si>
  <si>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</si>
  <si>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</si>
  <si>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</si>
  <si>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</si>
  <si>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</si>
  <si>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</si>
  <si>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</si>
  <si>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</si>
  <si>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</si>
  <si>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</si>
  <si>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</si>
  <si>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</si>
  <si>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</si>
  <si>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</si>
  <si>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</si>
  <si>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</si>
  <si>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</si>
  <si>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</si>
  <si>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</si>
  <si>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</si>
  <si>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</si>
  <si>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</si>
  <si>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</si>
  <si>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</si>
  <si>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</si>
  <si>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</si>
  <si>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</si>
  <si>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</si>
  <si>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</si>
  <si>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</si>
  <si>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</si>
  <si>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</si>
  <si>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</si>
  <si>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</si>
  <si>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</si>
  <si>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</si>
  <si>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</si>
  <si>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</si>
  <si>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</si>
  <si>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</si>
  <si>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</si>
  <si>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</si>
  <si>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</si>
  <si>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</si>
  <si>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</si>
  <si>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</si>
  <si>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</si>
  <si>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</si>
  <si>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</si>
  <si>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</si>
  <si>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</si>
  <si>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</si>
  <si>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</si>
  <si>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</si>
  <si>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</si>
  <si>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</si>
  <si>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</si>
  <si>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</si>
  <si>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</si>
  <si>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</si>
  <si>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</si>
  <si>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</si>
  <si>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</si>
  <si>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</si>
  <si>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</si>
  <si>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</si>
  <si>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</si>
  <si>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</si>
  <si>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</si>
  <si>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</si>
  <si>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</si>
  <si>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</si>
  <si>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</si>
  <si>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</si>
  <si>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</si>
  <si>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</si>
  <si>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</si>
  <si>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</si>
  <si>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</si>
  <si>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</si>
  <si>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</si>
  <si>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</si>
  <si>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</si>
  <si>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</si>
  <si>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</si>
  <si>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</si>
  <si>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</si>
  <si>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</si>
  <si>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</si>
  <si>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</si>
  <si>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</si>
  <si>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</si>
  <si>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</si>
  <si>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</si>
  <si>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</si>
  <si>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</si>
  <si>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</si>
  <si>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</si>
  <si>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</si>
  <si>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</si>
  <si>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</si>
  <si>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</si>
  <si>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</si>
  <si>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</si>
  <si>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</si>
  <si>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</si>
  <si>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</si>
  <si>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</si>
  <si>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</si>
  <si>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</si>
  <si>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</si>
  <si>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</si>
  <si>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</si>
  <si>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</si>
  <si>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</si>
  <si>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</si>
  <si>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</si>
  <si>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</si>
  <si>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</si>
  <si>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</si>
  <si>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</si>
  <si>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</si>
  <si>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</si>
  <si>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</si>
  <si>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</si>
  <si>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</si>
  <si>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</si>
  <si>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</si>
  <si>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</si>
  <si>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</si>
  <si>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</si>
  <si>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</si>
  <si>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</si>
  <si>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</si>
  <si>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</si>
  <si>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</si>
  <si>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</si>
  <si>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</si>
  <si>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</si>
  <si>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</si>
  <si>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</si>
  <si>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</si>
  <si>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</si>
  <si>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</si>
  <si>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</si>
  <si>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</si>
  <si>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</si>
  <si>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</si>
  <si>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</si>
  <si>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</si>
  <si>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</si>
  <si>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</si>
  <si>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</si>
  <si>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</si>
  <si>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</si>
  <si>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</si>
  <si>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</si>
  <si>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</si>
  <si>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</si>
  <si>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</si>
  <si>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</si>
  <si>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</si>
  <si>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</si>
  <si>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</si>
  <si>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</si>
  <si>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</si>
  <si>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</si>
  <si>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</si>
  <si>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</si>
  <si>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</si>
  <si>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</si>
  <si>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</si>
  <si>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</si>
  <si>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</si>
  <si>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</si>
  <si>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</si>
  <si>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</si>
  <si>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</si>
  <si>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</si>
  <si>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</si>
  <si>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</si>
  <si>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</si>
  <si>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</si>
  <si>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</si>
  <si>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</si>
  <si>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</si>
  <si>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</si>
  <si>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</si>
  <si>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</si>
  <si>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</si>
  <si>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</si>
  <si>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</si>
  <si>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</si>
  <si>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</si>
  <si>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</si>
  <si>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</si>
  <si>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</si>
  <si>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</si>
  <si>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</si>
  <si>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</si>
  <si>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</si>
  <si>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</si>
  <si>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</si>
  <si>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</si>
  <si>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</si>
  <si>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</si>
  <si>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</si>
  <si>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</si>
  <si>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</si>
  <si>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</si>
  <si>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</si>
  <si>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</si>
  <si>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</si>
  <si>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</si>
  <si>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</si>
  <si>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</si>
  <si>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</si>
  <si>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</si>
  <si>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</si>
  <si>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</si>
  <si>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</si>
  <si>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</si>
  <si>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</si>
  <si>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</si>
  <si>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</si>
  <si>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</si>
  <si>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</si>
  <si>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</si>
  <si>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</si>
  <si>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</si>
  <si>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</si>
  <si>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</si>
  <si>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</si>
  <si>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</si>
  <si>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</si>
  <si>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</si>
  <si>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</si>
  <si>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</si>
  <si>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</si>
  <si>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</si>
  <si>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</si>
  <si>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</si>
  <si>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</si>
  <si>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</si>
  <si>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</si>
  <si>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</si>
  <si>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</si>
  <si>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</si>
  <si>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</si>
  <si>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</si>
  <si>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</si>
  <si>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</si>
  <si>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</si>
  <si>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</si>
  <si>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</si>
  <si>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</si>
  <si>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</si>
  <si>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</si>
  <si>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</si>
  <si>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</si>
  <si>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</si>
  <si>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</si>
  <si>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</si>
  <si>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</si>
  <si>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</si>
  <si>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</si>
  <si>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</si>
  <si>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</si>
  <si>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</si>
  <si>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</si>
  <si>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</si>
  <si>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</si>
  <si>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</si>
  <si>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</si>
  <si>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</si>
  <si>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</si>
  <si>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</si>
  <si>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</si>
  <si>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</si>
  <si>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</si>
  <si>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</si>
  <si>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</si>
  <si>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</si>
  <si>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</si>
  <si>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</si>
  <si>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</si>
  <si>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</si>
  <si>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</si>
  <si>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</si>
  <si>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</si>
  <si>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</si>
  <si>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</si>
  <si>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</si>
  <si>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</si>
  <si>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</si>
  <si>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</si>
  <si>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</si>
  <si>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</si>
  <si>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</si>
  <si>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</si>
  <si>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</si>
  <si>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</si>
  <si>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</si>
  <si>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</si>
  <si>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</si>
  <si>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</si>
  <si>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</si>
  <si>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</si>
  <si>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</si>
  <si>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</si>
  <si>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</si>
  <si>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</si>
  <si>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</si>
  <si>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</si>
  <si>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</si>
  <si>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</si>
  <si>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</si>
  <si>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</si>
  <si>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</si>
  <si>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</si>
  <si>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</si>
  <si>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</si>
  <si>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</si>
  <si>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</si>
  <si>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</si>
  <si>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</si>
  <si>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</si>
  <si>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</si>
  <si>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</si>
  <si>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</si>
  <si>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</si>
  <si>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</si>
  <si>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</si>
  <si>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</si>
  <si>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</si>
  <si>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</si>
  <si>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</si>
  <si>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</si>
  <si>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</si>
  <si>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</si>
  <si>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</si>
  <si>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</si>
  <si>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</si>
  <si>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</si>
  <si>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</si>
  <si>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</si>
  <si>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</si>
  <si>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</si>
  <si>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</si>
  <si>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</si>
  <si>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</si>
  <si>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</si>
  <si>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</si>
  <si>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</si>
  <si>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</si>
  <si>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</si>
  <si>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</si>
  <si>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</si>
  <si>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</si>
  <si>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</si>
  <si>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</si>
  <si>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</si>
  <si>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</si>
  <si>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</si>
  <si>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</si>
  <si>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</si>
  <si>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</si>
  <si>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</si>
  <si>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</si>
  <si>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</si>
  <si>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</si>
  <si>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</si>
  <si>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</si>
  <si>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</si>
  <si>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</si>
  <si>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</si>
  <si>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</si>
  <si>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</si>
  <si>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</si>
  <si>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</si>
  <si>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</si>
  <si>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</si>
  <si>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</si>
  <si>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</si>
  <si>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</si>
  <si>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</si>
  <si>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</si>
  <si>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</si>
  <si>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</si>
  <si>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</si>
  <si>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</si>
  <si>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</si>
  <si>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</si>
  <si>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</si>
  <si>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</si>
  <si>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</si>
  <si>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</si>
  <si>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</si>
  <si>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</si>
  <si>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</si>
  <si>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</si>
  <si>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</si>
  <si>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</si>
  <si>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</si>
  <si>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</si>
  <si>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</si>
  <si>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</si>
  <si>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</si>
  <si>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</si>
  <si>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</si>
  <si>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</si>
  <si>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</si>
  <si>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</si>
  <si>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</si>
  <si>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</si>
  <si>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</si>
  <si>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</si>
  <si>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</si>
  <si>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</si>
  <si>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</si>
  <si>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</si>
  <si>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</si>
  <si>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</si>
  <si>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</si>
  <si>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</si>
  <si>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</si>
  <si>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</si>
  <si>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</si>
  <si>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</si>
  <si>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</si>
  <si>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</si>
  <si>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</si>
  <si>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</si>
  <si>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</si>
  <si>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</si>
  <si>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</si>
  <si>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</si>
  <si>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</si>
  <si>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</si>
  <si>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</si>
  <si>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</si>
  <si>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</si>
  <si>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</si>
  <si>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</si>
  <si>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</si>
  <si>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</si>
  <si>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</si>
  <si>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</si>
  <si>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</si>
  <si>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</si>
  <si>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</si>
  <si>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</si>
  <si>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</si>
  <si>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</si>
  <si>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</si>
  <si>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</si>
  <si>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</si>
  <si>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</si>
  <si>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</si>
  <si>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</si>
  <si>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</si>
  <si>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</si>
  <si>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</si>
  <si>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</si>
  <si>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</si>
  <si>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</si>
  <si>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</si>
  <si>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</si>
  <si>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</si>
  <si>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</si>
  <si>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</si>
  <si>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</si>
  <si>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</si>
  <si>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</si>
  <si>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</si>
  <si>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</si>
  <si>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</si>
  <si>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</si>
  <si>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</si>
  <si>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</si>
  <si>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</si>
  <si>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</si>
  <si>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</si>
  <si>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</si>
  <si>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</si>
  <si>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</si>
  <si>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</si>
  <si>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</si>
  <si>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</si>
  <si>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</si>
  <si>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</si>
  <si>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</si>
  <si>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</si>
  <si>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</si>
  <si>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</si>
  <si>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</si>
  <si>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</si>
  <si>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</si>
  <si>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</si>
  <si>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</si>
  <si>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</si>
  <si>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</si>
  <si>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</si>
  <si>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</si>
  <si>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</si>
  <si>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</si>
  <si>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</si>
  <si>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</si>
  <si>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</si>
  <si>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</si>
  <si>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</si>
  <si>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</si>
  <si>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</si>
  <si>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</si>
  <si>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</si>
  <si>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</si>
  <si>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</si>
  <si>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</si>
  <si>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</si>
  <si>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</si>
  <si>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</si>
  <si>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</si>
  <si>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</si>
  <si>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</si>
  <si>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</si>
  <si>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</si>
  <si>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</si>
  <si>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</si>
  <si>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</si>
  <si>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</si>
  <si>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</si>
  <si>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</si>
  <si>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</si>
  <si>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</si>
  <si>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</si>
  <si>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</si>
  <si>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</si>
  <si>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</si>
  <si>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</si>
  <si>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</si>
  <si>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</si>
  <si>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</si>
  <si>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</si>
  <si>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</si>
  <si>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</si>
  <si>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</si>
  <si>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</si>
  <si>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</si>
  <si>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</si>
  <si>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</si>
  <si>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</si>
  <si>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</si>
  <si>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</si>
  <si>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</si>
  <si>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</si>
  <si>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</si>
  <si>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</si>
  <si>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</si>
  <si>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</si>
  <si>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</si>
  <si>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</si>
  <si>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</si>
  <si>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</si>
  <si>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</si>
  <si>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</si>
  <si>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</si>
  <si>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</si>
  <si>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</si>
  <si>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</si>
  <si>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</si>
  <si>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</si>
  <si>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</si>
  <si>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</si>
  <si>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</si>
  <si>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</si>
  <si>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</si>
  <si>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</si>
  <si>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</si>
  <si>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</si>
  <si>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</si>
  <si>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</si>
  <si>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</si>
  <si>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</si>
  <si>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</si>
  <si>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</si>
  <si>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</si>
  <si>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</si>
  <si>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</si>
  <si>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</si>
  <si>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</si>
  <si>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</si>
  <si>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</si>
  <si>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</si>
  <si>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</si>
  <si>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</si>
  <si>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</si>
  <si>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</si>
  <si>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</si>
  <si>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</si>
  <si>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</si>
  <si>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</si>
  <si>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</si>
  <si>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</si>
  <si>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</si>
  <si>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</si>
  <si>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</si>
  <si>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</si>
  <si>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</si>
  <si>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</si>
  <si>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</si>
  <si>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</si>
  <si>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</si>
  <si>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</si>
  <si>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</si>
  <si>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</si>
  <si>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</si>
  <si>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</si>
  <si>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</si>
  <si>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</si>
  <si>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</si>
  <si>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</si>
  <si>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</si>
  <si>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</si>
  <si>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</si>
  <si>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</si>
  <si>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</si>
  <si>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</si>
  <si>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</si>
  <si>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</si>
  <si>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</si>
  <si>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</si>
  <si>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</si>
  <si>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</si>
  <si>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</si>
  <si>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</si>
  <si>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</si>
  <si>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</si>
  <si>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</si>
  <si>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</si>
  <si>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</si>
  <si>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</si>
  <si>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</si>
  <si>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</si>
  <si>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</si>
  <si>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</si>
  <si>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</si>
  <si>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</si>
  <si>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</si>
  <si>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</si>
  <si>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</si>
  <si>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</si>
  <si>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</si>
  <si>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</si>
  <si>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</si>
  <si>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</si>
  <si>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</si>
  <si>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</si>
  <si>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</si>
  <si>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</si>
  <si>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</si>
  <si>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</si>
  <si>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</si>
  <si>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</si>
  <si>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</si>
  <si>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</si>
  <si>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</si>
  <si>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</si>
  <si>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</si>
  <si>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</si>
  <si>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</si>
  <si>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</si>
  <si>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</si>
  <si>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</si>
  <si>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</si>
  <si>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</si>
  <si>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</si>
  <si>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</si>
  <si>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</si>
  <si>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</si>
  <si>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</si>
  <si>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</si>
  <si>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</si>
  <si>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</si>
  <si>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</si>
  <si>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</si>
  <si>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</si>
  <si>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</si>
  <si>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</si>
  <si>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</si>
  <si>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</si>
  <si>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</si>
  <si>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</si>
  <si>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</si>
  <si>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</si>
  <si>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</si>
  <si>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</si>
  <si>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</si>
  <si>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</si>
  <si>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</si>
  <si>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</si>
  <si>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</si>
  <si>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</si>
  <si>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</si>
  <si>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</si>
  <si>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</si>
  <si>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</si>
  <si>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</si>
  <si>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</si>
  <si>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</si>
  <si>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</si>
  <si>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</si>
  <si>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</si>
  <si>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</si>
  <si>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</si>
  <si>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</si>
  <si>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</si>
  <si>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</si>
  <si>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</si>
  <si>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</si>
  <si>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</si>
  <si>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</si>
  <si>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</si>
  <si>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</si>
  <si>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</si>
  <si>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</si>
  <si>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</si>
  <si>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</si>
  <si>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</si>
  <si>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</si>
  <si>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</si>
  <si>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</si>
  <si>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</si>
  <si>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</si>
  <si>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</si>
  <si>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</si>
  <si>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</si>
  <si>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</si>
  <si>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</si>
  <si>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</si>
  <si>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</si>
  <si>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</si>
  <si>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</si>
  <si>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</si>
  <si>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</si>
  <si>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</si>
  <si>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</si>
  <si>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</si>
  <si>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</si>
  <si>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</si>
  <si>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</si>
  <si>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</si>
  <si>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</si>
  <si>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</si>
  <si>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</si>
  <si>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</si>
  <si>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</si>
  <si>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</si>
  <si>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</si>
  <si>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</si>
  <si>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</si>
  <si>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</si>
  <si>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</si>
  <si>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</si>
  <si>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</si>
  <si>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</si>
  <si>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</si>
  <si>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</si>
  <si>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</si>
  <si>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</si>
  <si>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</si>
  <si>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</si>
  <si>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</si>
  <si>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</si>
  <si>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</si>
  <si>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</si>
  <si>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</si>
  <si>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</si>
  <si>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</si>
  <si>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</si>
  <si>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</si>
  <si>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</si>
  <si>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</si>
  <si>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</si>
  <si>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</si>
  <si>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</si>
  <si>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</si>
  <si>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</si>
  <si>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</si>
  <si>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</si>
  <si>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</si>
  <si>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</si>
  <si>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</si>
  <si>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</si>
  <si>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</si>
  <si>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</si>
  <si>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</si>
  <si>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</si>
  <si>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</si>
  <si>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</si>
  <si>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</si>
  <si>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</si>
  <si>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</si>
  <si>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</si>
  <si>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</si>
  <si>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</si>
  <si>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</si>
  <si>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</si>
  <si>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</si>
  <si>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</si>
  <si>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</si>
  <si>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</si>
  <si>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</si>
  <si>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</si>
  <si>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</si>
  <si>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</si>
  <si>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</si>
  <si>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</si>
  <si>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</si>
  <si>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</si>
  <si>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</si>
  <si>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</si>
  <si>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</si>
  <si>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</si>
  <si>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</si>
  <si>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</si>
  <si>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</si>
  <si>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</si>
  <si>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</si>
  <si>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</si>
  <si>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</si>
  <si>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</si>
  <si>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</si>
  <si>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</si>
  <si>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</si>
  <si>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</si>
  <si>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</si>
  <si>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</si>
  <si>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</si>
  <si>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</si>
  <si>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</si>
  <si>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</si>
  <si>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</si>
  <si>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</si>
  <si>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</si>
  <si>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</si>
  <si>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</si>
  <si>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</si>
  <si>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</si>
  <si>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</si>
  <si>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</si>
  <si>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</si>
  <si>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</si>
  <si>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</si>
  <si>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</si>
  <si>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</si>
  <si>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</si>
  <si>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</si>
  <si>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</si>
  <si>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</si>
  <si>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</si>
  <si>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</si>
  <si>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</si>
  <si>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</si>
  <si>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</si>
  <si>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</si>
  <si>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</si>
  <si>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</si>
  <si>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</si>
  <si>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</si>
  <si>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</si>
  <si>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</si>
  <si>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</si>
  <si>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</si>
  <si>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</si>
  <si>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</si>
  <si>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</si>
  <si>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</si>
  <si>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</si>
  <si>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</si>
  <si>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</si>
  <si>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</si>
  <si>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</si>
  <si>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</si>
  <si>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</si>
  <si>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</si>
  <si>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</si>
  <si>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</si>
  <si>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</si>
  <si>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</si>
  <si>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</si>
  <si>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</si>
  <si>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</si>
  <si>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</si>
  <si>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</si>
  <si>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</si>
  <si>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</si>
  <si>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</si>
  <si>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</si>
  <si>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</si>
  <si>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</si>
  <si>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</si>
  <si>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</si>
  <si>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</si>
  <si>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</si>
  <si>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</si>
  <si>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</si>
  <si>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</si>
  <si>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</si>
  <si>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</si>
  <si>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</si>
  <si>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</si>
  <si>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</si>
  <si>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</si>
  <si>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</si>
  <si>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</si>
  <si>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</si>
  <si>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</si>
  <si>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</si>
  <si>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</si>
  <si>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</si>
  <si>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</si>
  <si>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</si>
  <si>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</si>
  <si>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</si>
  <si>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</si>
  <si>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</si>
  <si>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</si>
  <si>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</si>
  <si>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</si>
  <si>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</si>
  <si>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</si>
  <si>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</si>
  <si>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</si>
  <si>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</si>
  <si>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</si>
  <si>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</si>
  <si>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</si>
  <si>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</si>
  <si>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</si>
  <si>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</si>
  <si>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</si>
  <si>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</si>
  <si>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</si>
  <si>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</si>
  <si>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</si>
  <si>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</si>
  <si>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</si>
  <si>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</si>
  <si>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</si>
  <si>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</si>
  <si>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</si>
  <si>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</si>
  <si>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</si>
  <si>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</si>
  <si>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</si>
  <si>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</si>
  <si>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</si>
  <si>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</si>
  <si>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</si>
  <si>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</si>
  <si>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</si>
  <si>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</si>
  <si>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</si>
  <si>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</si>
  <si>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</si>
  <si>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</si>
  <si>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</si>
  <si>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</si>
  <si>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</si>
  <si>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</si>
  <si>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</si>
  <si>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</si>
  <si>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</si>
  <si>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</si>
  <si>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</si>
  <si>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</si>
  <si>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</si>
  <si>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</si>
  <si>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</si>
  <si>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</si>
  <si>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</si>
  <si>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</si>
  <si>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</si>
  <si>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</si>
  <si>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</si>
  <si>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</si>
  <si>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</si>
  <si>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</si>
  <si>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</si>
  <si>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</si>
  <si>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</si>
  <si>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</si>
  <si>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</si>
  <si>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</si>
  <si>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</si>
  <si>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</si>
  <si>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</si>
  <si>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</si>
  <si>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</si>
  <si>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</si>
  <si>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</si>
  <si>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</si>
  <si>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</si>
  <si>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</si>
  <si>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</si>
  <si>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</si>
  <si>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</si>
  <si>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</si>
  <si>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</si>
  <si>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</si>
  <si>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</si>
  <si>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</si>
  <si>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</si>
  <si>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</si>
  <si>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</si>
  <si>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</si>
  <si>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</si>
  <si>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</si>
  <si>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</si>
  <si>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</si>
  <si>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</si>
  <si>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</si>
  <si>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</si>
  <si>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</si>
  <si>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</si>
  <si>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</si>
  <si>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</si>
  <si>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</si>
  <si>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</si>
  <si>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</si>
  <si>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</si>
  <si>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</si>
  <si>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</si>
  <si>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</si>
  <si>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</si>
  <si>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</si>
  <si>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</si>
  <si>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</si>
  <si>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</si>
  <si>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</si>
  <si>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</si>
  <si>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</si>
  <si>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</si>
  <si>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</si>
  <si>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</si>
  <si>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</si>
  <si>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</si>
  <si>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</si>
  <si>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</si>
  <si>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</si>
  <si>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</si>
  <si>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</si>
  <si>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</si>
  <si>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</si>
  <si>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</si>
  <si>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</si>
  <si>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</si>
  <si>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</si>
  <si>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</si>
  <si>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</si>
  <si>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</si>
  <si>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</si>
  <si>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</si>
  <si>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</si>
  <si>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</si>
  <si>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</si>
  <si>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</si>
  <si>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</si>
  <si>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</si>
  <si>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</si>
  <si>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</si>
  <si>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</si>
  <si>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</si>
  <si>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</si>
  <si>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</si>
  <si>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</si>
  <si>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</si>
  <si>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</si>
  <si>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</si>
  <si>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</si>
  <si>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</si>
  <si>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</si>
  <si>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</si>
  <si>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</si>
  <si>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</si>
  <si>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</si>
  <si>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</si>
  <si>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</si>
  <si>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</si>
  <si>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</si>
  <si>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</si>
  <si>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</si>
  <si>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</si>
  <si>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</si>
  <si>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</si>
  <si>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</si>
  <si>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</si>
  <si>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</si>
  <si>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</si>
  <si>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</si>
  <si>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</si>
  <si>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</si>
  <si>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</si>
  <si>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</si>
  <si>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</si>
  <si>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</si>
  <si>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</si>
  <si>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</si>
  <si>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</si>
  <si>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</si>
  <si>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</si>
  <si>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</si>
  <si>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</si>
  <si>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</si>
  <si>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</si>
  <si>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</si>
  <si>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</si>
  <si>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</si>
  <si>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</si>
  <si>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</si>
  <si>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</si>
  <si>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</si>
  <si>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</si>
  <si>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</si>
  <si>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</si>
  <si>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</si>
  <si>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</si>
  <si>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</si>
  <si>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</si>
  <si>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</si>
  <si>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</si>
  <si>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</si>
  <si>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</si>
  <si>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</si>
  <si>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</si>
  <si>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</si>
  <si>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</si>
  <si>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</si>
  <si>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</si>
  <si>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</si>
  <si>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</si>
  <si>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</si>
  <si>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</si>
  <si>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</si>
  <si>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</si>
  <si>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</si>
  <si>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</si>
  <si>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</si>
  <si>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</si>
  <si>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</si>
  <si>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</si>
  <si>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</si>
  <si>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</si>
  <si>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</si>
  <si>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</si>
  <si>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</si>
  <si>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</si>
  <si>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</si>
  <si>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</si>
  <si>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</si>
  <si>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</si>
  <si>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</si>
  <si>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</si>
  <si>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</si>
  <si>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</si>
  <si>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</si>
  <si>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</si>
  <si>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</si>
  <si>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</si>
  <si>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</si>
  <si>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</si>
  <si>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</si>
  <si>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</si>
  <si>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</si>
  <si>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</si>
  <si>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</si>
  <si>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</si>
  <si>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</si>
  <si>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</si>
  <si>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</si>
  <si>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</si>
  <si>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</si>
  <si>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</si>
  <si>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</si>
  <si>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</si>
  <si>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</si>
  <si>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</si>
  <si>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</si>
  <si>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</si>
  <si>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</si>
  <si>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</si>
  <si>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</si>
  <si>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</si>
  <si>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</si>
  <si>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</si>
  <si>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</si>
  <si>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</si>
  <si>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</si>
  <si>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</si>
  <si>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</si>
  <si>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</si>
  <si>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</si>
  <si>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</si>
  <si>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</si>
  <si>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</si>
  <si>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</si>
  <si>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</si>
  <si>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</si>
  <si>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</si>
  <si>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</si>
  <si>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</si>
  <si>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</si>
  <si>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</si>
  <si>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</si>
  <si>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</si>
  <si>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</si>
  <si>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</si>
  <si>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</si>
  <si>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</si>
  <si>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</si>
  <si>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</si>
  <si>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</si>
  <si>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</si>
  <si>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</si>
  <si>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</si>
  <si>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</si>
  <si>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</si>
  <si>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</si>
  <si>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</si>
  <si>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</si>
  <si>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</si>
  <si>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</si>
  <si>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</si>
  <si>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</si>
  <si>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</si>
  <si>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</si>
  <si>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</si>
  <si>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</si>
  <si>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</si>
  <si>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</si>
  <si>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</si>
  <si>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</si>
  <si>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</si>
  <si>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</si>
  <si>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</si>
  <si>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</si>
  <si>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</si>
  <si>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</si>
  <si>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</si>
  <si>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</si>
  <si>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</si>
  <si>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</si>
  <si>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</si>
  <si>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</si>
  <si>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</si>
  <si>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</si>
  <si>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</si>
  <si>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</si>
  <si>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</si>
  <si>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</si>
  <si>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</si>
  <si>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</si>
  <si>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</si>
  <si>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</si>
  <si>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</si>
  <si>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</si>
  <si>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</si>
  <si>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</si>
  <si>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</si>
  <si>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</si>
  <si>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</si>
  <si>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</si>
  <si>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</si>
  <si>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</si>
  <si>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</si>
  <si>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</si>
  <si>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</si>
  <si>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</si>
  <si>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</si>
  <si>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</si>
  <si>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</si>
  <si>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</si>
  <si>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</si>
  <si>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</si>
  <si>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</si>
  <si>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</si>
  <si>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</si>
  <si>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</si>
  <si>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</si>
  <si>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</si>
  <si>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</si>
  <si>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</si>
  <si>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</si>
  <si>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</si>
  <si>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</si>
  <si>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</si>
  <si>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</si>
  <si>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</si>
  <si>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</si>
  <si>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</si>
  <si>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</si>
  <si>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</si>
  <si>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</si>
  <si>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</si>
  <si>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</si>
  <si>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</si>
  <si>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</si>
  <si>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</si>
  <si>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</si>
  <si>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</si>
  <si>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</si>
  <si>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</si>
  <si>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</si>
  <si>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</si>
  <si>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</si>
  <si>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</si>
  <si>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</si>
  <si>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</si>
  <si>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</si>
  <si>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</si>
  <si>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</si>
  <si>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</si>
  <si>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</si>
  <si>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</si>
  <si>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</si>
  <si>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</si>
  <si>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</si>
  <si>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</si>
  <si>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</si>
  <si>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</si>
  <si>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</si>
  <si>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</si>
  <si>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</si>
  <si>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</si>
  <si>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</si>
  <si>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</si>
  <si>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</si>
  <si>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</si>
  <si>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</si>
  <si>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</si>
  <si>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</si>
  <si>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</si>
  <si>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</si>
  <si>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</si>
  <si>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</si>
  <si>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</si>
  <si>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</si>
  <si>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</si>
  <si>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</si>
  <si>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</si>
  <si>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</si>
  <si>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</si>
  <si>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</si>
  <si>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</si>
  <si>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</si>
  <si>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</si>
  <si>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</si>
  <si>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</si>
  <si>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</si>
  <si>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</si>
  <si>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</si>
  <si>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</si>
  <si>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</si>
  <si>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</si>
  <si>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</si>
  <si>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</si>
  <si>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</si>
  <si>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</si>
  <si>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</si>
  <si>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</si>
  <si>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</si>
  <si>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</si>
  <si>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</si>
  <si>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</si>
  <si>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</si>
  <si>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</si>
  <si>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</si>
  <si>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</si>
  <si>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</si>
  <si>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</si>
  <si>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</si>
  <si>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</si>
  <si>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</si>
  <si>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</si>
  <si>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</si>
  <si>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</si>
  <si>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</si>
  <si>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</si>
  <si>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</si>
  <si>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</si>
  <si>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</si>
  <si>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</si>
  <si>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</si>
  <si>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</si>
  <si>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</si>
  <si>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</si>
  <si>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</si>
  <si>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</si>
  <si>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</si>
  <si>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</si>
  <si>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</si>
  <si>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</si>
  <si>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</si>
  <si>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</si>
  <si>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</si>
  <si>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</si>
  <si>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</si>
  <si>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</si>
  <si>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</si>
  <si>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</si>
  <si>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</si>
  <si>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</si>
  <si>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</si>
  <si>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</si>
  <si>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</si>
  <si>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</si>
  <si>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</si>
  <si>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</si>
  <si>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</si>
  <si>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</si>
  <si>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</si>
  <si>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</si>
  <si>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</si>
  <si>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</si>
  <si>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</si>
  <si>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</si>
  <si>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</si>
  <si>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</si>
  <si>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</si>
  <si>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</si>
  <si>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</si>
  <si>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</si>
  <si>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</si>
  <si>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</si>
  <si>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</si>
  <si>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</si>
  <si>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</si>
  <si>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</si>
  <si>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</si>
  <si>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</si>
  <si>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</si>
  <si>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</si>
  <si>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</si>
  <si>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</si>
  <si>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</si>
  <si>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</si>
  <si>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</si>
  <si>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</si>
  <si>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</si>
  <si>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</si>
  <si>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</si>
  <si>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</si>
  <si>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</si>
  <si>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</si>
  <si>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</si>
  <si>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</si>
  <si>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</si>
  <si>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</si>
  <si>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</si>
  <si>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</si>
  <si>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</si>
  <si>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</si>
  <si>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</si>
  <si>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</si>
  <si>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</si>
  <si>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</si>
  <si>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</si>
  <si>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</si>
  <si>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</si>
  <si>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</si>
  <si>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</si>
  <si>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</si>
  <si>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</si>
  <si>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</si>
  <si>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</si>
  <si>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</si>
  <si>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</si>
  <si>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</si>
  <si>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</si>
  <si>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</si>
  <si>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</si>
  <si>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</si>
  <si>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</si>
  <si>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</si>
  <si>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</si>
  <si>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</si>
  <si>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</si>
  <si>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</si>
  <si>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</si>
  <si>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</si>
  <si>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</si>
  <si>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</si>
  <si>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</si>
  <si>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</si>
  <si>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</si>
  <si>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</si>
  <si>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</si>
  <si>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</si>
  <si>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</si>
  <si>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</si>
  <si>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</si>
  <si>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</si>
  <si>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</si>
  <si>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</si>
  <si>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</si>
  <si>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</si>
  <si>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</si>
  <si>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</si>
  <si>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</si>
  <si>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</si>
  <si>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</si>
  <si>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</si>
  <si>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</si>
  <si>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</si>
  <si>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</si>
  <si>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</si>
  <si>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</si>
  <si>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</si>
  <si>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</si>
  <si>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</si>
  <si>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</si>
  <si>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</si>
  <si>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</si>
  <si>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</si>
  <si>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</si>
  <si>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</si>
  <si>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</si>
  <si>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</si>
  <si>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</si>
  <si>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</si>
  <si>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</si>
  <si>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</si>
  <si>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</si>
  <si>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</si>
  <si>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</si>
  <si>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</si>
  <si>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</si>
  <si>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</si>
  <si>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</si>
  <si>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</si>
  <si>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</si>
  <si>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</si>
  <si>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</si>
  <si>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</si>
  <si>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</si>
  <si>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</si>
  <si>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</si>
  <si>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</si>
  <si>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</si>
  <si>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</si>
  <si>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</si>
  <si>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</si>
  <si>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</si>
  <si>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</si>
  <si>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</si>
  <si>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</si>
  <si>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</si>
  <si>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</si>
  <si>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</si>
  <si>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</si>
  <si>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</si>
  <si>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</si>
  <si>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</si>
  <si>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</si>
  <si>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</si>
  <si>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</si>
  <si>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</si>
  <si>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</si>
  <si>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</si>
  <si>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</si>
  <si>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</si>
  <si>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</si>
  <si>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</si>
  <si>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</si>
  <si>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</si>
  <si>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</si>
  <si>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</si>
  <si>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</si>
  <si>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</si>
  <si>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</si>
  <si>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</si>
  <si>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</si>
  <si>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</si>
  <si>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</si>
  <si>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</si>
  <si>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</si>
  <si>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</si>
  <si>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</si>
  <si>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</si>
  <si>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</si>
  <si>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</si>
  <si>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</si>
  <si>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</si>
  <si>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</si>
  <si>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</si>
  <si>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</si>
  <si>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</si>
  <si>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</si>
  <si>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</si>
  <si>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</si>
  <si>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</si>
  <si>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</si>
  <si>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</si>
  <si>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</si>
  <si>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</si>
  <si>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</si>
  <si>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</si>
  <si>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</si>
  <si>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</si>
  <si>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</si>
  <si>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</si>
  <si>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</si>
  <si>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</si>
  <si>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</si>
  <si>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</si>
  <si>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</si>
  <si>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</si>
  <si>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</si>
  <si>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</si>
  <si>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</si>
  <si>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</si>
  <si>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</si>
  <si>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</si>
  <si>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</si>
  <si>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</si>
  <si>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</si>
  <si>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</si>
  <si>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</si>
  <si>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</si>
  <si>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</si>
  <si>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</si>
  <si>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</si>
  <si>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</si>
  <si>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</si>
  <si>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</si>
  <si>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</si>
  <si>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</si>
  <si>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</si>
  <si>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</si>
  <si>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</si>
  <si>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</si>
  <si>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</si>
  <si>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</si>
  <si>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</si>
  <si>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</si>
  <si>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</si>
  <si>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</si>
  <si>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</si>
  <si>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</si>
  <si>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</si>
  <si>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</si>
  <si>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</si>
  <si>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</si>
  <si>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</si>
  <si>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</si>
  <si>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</si>
  <si>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</si>
  <si>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</si>
  <si>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</si>
  <si>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</si>
  <si>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</si>
  <si>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</si>
  <si>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</si>
  <si>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</si>
  <si>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</si>
  <si>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</si>
  <si>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</si>
  <si>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</si>
  <si>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</si>
  <si>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</si>
  <si>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</si>
  <si>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</si>
  <si>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</si>
  <si>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</si>
  <si>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</si>
  <si>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</si>
  <si>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</si>
  <si>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</si>
  <si>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</si>
  <si>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</si>
  <si>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</si>
  <si>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</si>
  <si>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</si>
  <si>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</si>
  <si>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</si>
  <si>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</si>
  <si>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</si>
  <si>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</si>
  <si>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</si>
  <si>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</si>
  <si>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</si>
  <si>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</si>
  <si>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</si>
  <si>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</si>
  <si>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</si>
  <si>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</si>
  <si>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</si>
  <si>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</si>
  <si>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</si>
  <si>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</si>
  <si>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</si>
  <si>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</si>
  <si>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</si>
  <si>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</si>
  <si>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</si>
  <si>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</si>
  <si>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</si>
  <si>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</si>
  <si>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</si>
  <si>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</si>
  <si>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</si>
  <si>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</si>
  <si>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</si>
  <si>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</si>
  <si>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</si>
  <si>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</si>
  <si>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</si>
  <si>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</si>
  <si>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</si>
  <si>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</si>
  <si>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</si>
  <si>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</si>
  <si>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</si>
  <si>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</si>
  <si>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</si>
  <si>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</si>
  <si>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</si>
  <si>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</si>
  <si>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</si>
  <si>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</si>
  <si>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</si>
  <si>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</si>
  <si>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</si>
  <si>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</si>
  <si>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</si>
  <si>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</si>
  <si>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</si>
  <si>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</si>
  <si>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</si>
  <si>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</si>
  <si>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</si>
  <si>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</si>
  <si>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</si>
  <si>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</si>
  <si>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</si>
  <si>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</si>
  <si>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</si>
  <si>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</si>
  <si>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</si>
  <si>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</si>
  <si>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</si>
  <si>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</si>
  <si>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</si>
  <si>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</si>
  <si>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</si>
  <si>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</si>
  <si>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</si>
  <si>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</si>
  <si>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</si>
  <si>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</si>
  <si>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</si>
  <si>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</si>
  <si>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</si>
  <si>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</si>
  <si>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</si>
  <si>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</si>
  <si>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</si>
  <si>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</si>
  <si>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</si>
  <si>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</si>
  <si>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</si>
  <si>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</si>
  <si>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</si>
  <si>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</si>
  <si>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</si>
  <si>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</si>
  <si>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</si>
  <si>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</si>
  <si>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</si>
  <si>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</si>
  <si>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</si>
  <si>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</si>
  <si>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</si>
  <si>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</si>
  <si>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</si>
  <si>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</si>
  <si>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</si>
  <si>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</si>
  <si>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</si>
  <si>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</si>
  <si>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</si>
  <si>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</si>
  <si>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</si>
  <si>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</si>
  <si>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</si>
  <si>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</si>
  <si>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</si>
  <si>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</si>
  <si>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</si>
  <si>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</si>
  <si>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</si>
  <si>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</si>
  <si>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</si>
  <si>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</si>
  <si>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</si>
  <si>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</si>
  <si>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</si>
  <si>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</si>
  <si>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</si>
  <si>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</si>
  <si>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</si>
  <si>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</si>
  <si>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</si>
  <si>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</si>
  <si>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</si>
  <si>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</si>
  <si>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</si>
  <si>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</si>
  <si>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</si>
  <si>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</si>
  <si>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</si>
  <si>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</si>
  <si>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</si>
  <si>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</si>
  <si>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</si>
  <si>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</si>
  <si>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</si>
  <si>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</si>
  <si>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</si>
  <si>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</si>
  <si>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</si>
  <si>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</si>
  <si>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</si>
  <si>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</si>
  <si>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</si>
  <si>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</si>
  <si>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</si>
  <si>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</si>
  <si>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</si>
  <si>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</si>
  <si>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</si>
  <si>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</si>
  <si>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</si>
  <si>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</si>
  <si>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</si>
  <si>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</si>
  <si>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</si>
  <si>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</si>
  <si>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</si>
  <si>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</si>
  <si>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</si>
  <si>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</si>
  <si>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</si>
  <si>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</si>
  <si>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</si>
  <si>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</si>
  <si>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</si>
  <si>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</si>
  <si>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</si>
  <si>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</si>
  <si>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</si>
  <si>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</si>
  <si>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</si>
  <si>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</si>
  <si>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</si>
  <si>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</si>
  <si>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</si>
  <si>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</si>
  <si>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</si>
  <si>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</si>
  <si>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</si>
  <si>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</si>
  <si>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</si>
  <si>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</si>
  <si>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</si>
  <si>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</si>
  <si>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</si>
  <si>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</si>
  <si>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</si>
  <si>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</si>
  <si>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</si>
  <si>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</si>
  <si>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</si>
  <si>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</si>
  <si>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</si>
  <si>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</si>
  <si>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</si>
  <si>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</si>
  <si>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</si>
  <si>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</si>
  <si>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</si>
  <si>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</si>
  <si>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</si>
  <si>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</si>
  <si>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</si>
  <si>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</si>
  <si>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</si>
  <si>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</si>
  <si>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</si>
  <si>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</si>
  <si>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</si>
  <si>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</si>
  <si>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</si>
  <si>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</si>
  <si>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</si>
  <si>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</si>
  <si>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</si>
  <si>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</si>
  <si>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</si>
  <si>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</si>
  <si>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</si>
  <si>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</si>
  <si>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</si>
  <si>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</si>
  <si>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</si>
  <si>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</si>
  <si>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</si>
  <si>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</si>
  <si>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</si>
  <si>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</si>
  <si>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</si>
  <si>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</si>
  <si>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</si>
  <si>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</si>
  <si>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</si>
  <si>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</si>
  <si>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</si>
  <si>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</si>
  <si>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</si>
  <si>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</si>
  <si>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</si>
  <si>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</si>
  <si>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</si>
  <si>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</si>
  <si>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</si>
  <si>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</si>
  <si>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</si>
  <si>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</si>
  <si>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</si>
  <si>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</si>
  <si>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</si>
  <si>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</si>
  <si>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</si>
  <si>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</si>
  <si>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</si>
  <si>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</si>
  <si>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</si>
  <si>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</si>
  <si>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</si>
  <si>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</si>
  <si>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</si>
  <si>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</si>
  <si>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</si>
  <si>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</si>
  <si>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</si>
  <si>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</si>
  <si>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</si>
  <si>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</si>
  <si>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</si>
  <si>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</si>
  <si>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</si>
  <si>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</si>
  <si>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</si>
  <si>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</si>
  <si>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</si>
  <si>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</si>
  <si>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</si>
  <si>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</si>
  <si>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</si>
  <si>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</si>
  <si>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</si>
  <si>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</si>
  <si>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</si>
  <si>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</si>
  <si>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</si>
  <si>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</si>
  <si>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</si>
  <si>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</si>
  <si>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</si>
  <si>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</si>
  <si>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</si>
  <si>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</si>
  <si>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</si>
  <si>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</si>
  <si>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</si>
  <si>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</si>
  <si>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</si>
  <si>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</si>
  <si>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</si>
  <si>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</si>
  <si>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</si>
  <si>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</si>
  <si>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</si>
  <si>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</si>
  <si>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</si>
  <si>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</si>
  <si>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</si>
  <si>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</si>
  <si>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</si>
  <si>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</si>
  <si>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</si>
  <si>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</si>
  <si>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</si>
  <si>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</si>
  <si>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</si>
  <si>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</si>
  <si>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</si>
  <si>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</si>
  <si>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</si>
  <si>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</si>
  <si>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</si>
  <si>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</si>
  <si>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</si>
  <si>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</si>
  <si>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</si>
  <si>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</si>
  <si>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</si>
  <si>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</si>
  <si>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</si>
  <si>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</si>
  <si>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</si>
  <si>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</si>
  <si>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</si>
  <si>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</si>
  <si>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</si>
  <si>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</si>
  <si>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</si>
  <si>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</si>
  <si>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</si>
  <si>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</si>
  <si>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</si>
  <si>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</si>
  <si>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</si>
  <si>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</si>
  <si>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</si>
  <si>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</si>
  <si>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</si>
  <si>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</si>
  <si>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</si>
  <si>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</si>
  <si>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</si>
  <si>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</si>
  <si>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</si>
  <si>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</si>
  <si>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</si>
  <si>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</si>
  <si>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</si>
  <si>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</si>
  <si>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</si>
  <si>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</si>
  <si>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</si>
  <si>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</si>
  <si>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</si>
  <si>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</si>
  <si>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</si>
  <si>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</si>
  <si>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</si>
  <si>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</si>
  <si>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</si>
  <si>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</si>
  <si>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</si>
  <si>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</si>
  <si>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</si>
  <si>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</si>
  <si>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</si>
  <si>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</si>
  <si>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</si>
  <si>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</si>
  <si>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</si>
  <si>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</si>
  <si>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</si>
  <si>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</si>
  <si>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</si>
  <si>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</si>
  <si>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</si>
  <si>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</si>
  <si>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</si>
  <si>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</si>
  <si>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</si>
  <si>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</si>
  <si>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</si>
  <si>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</si>
  <si>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</si>
  <si>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</si>
  <si>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</si>
  <si>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</si>
  <si>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</si>
  <si>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</si>
  <si>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</si>
  <si>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</si>
  <si>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</si>
  <si>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</si>
  <si>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</si>
  <si>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</si>
  <si>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</si>
  <si>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</si>
  <si>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</si>
  <si>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</si>
  <si>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</si>
  <si>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</si>
  <si>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</si>
  <si>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</si>
  <si>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</si>
  <si>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</si>
  <si>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</si>
  <si>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</si>
  <si>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</si>
  <si>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</si>
  <si>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</si>
  <si>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</si>
  <si>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</si>
  <si>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</si>
  <si>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</si>
  <si>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</si>
  <si>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</si>
  <si>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</si>
  <si>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</si>
  <si>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</si>
  <si>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</si>
  <si>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</si>
  <si>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</si>
  <si>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</si>
  <si>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</si>
  <si>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</si>
  <si>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</si>
  <si>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</si>
  <si>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</si>
  <si>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</si>
  <si>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</si>
  <si>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</si>
  <si>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</si>
  <si>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</si>
  <si>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</si>
  <si>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</si>
  <si>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</si>
  <si>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</si>
  <si>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</si>
  <si>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</si>
  <si>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</si>
  <si>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</si>
  <si>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</si>
  <si>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</si>
  <si>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</si>
  <si>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</si>
  <si>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</si>
  <si>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</si>
  <si>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</si>
  <si>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</si>
  <si>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</si>
  <si>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</si>
  <si>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</si>
  <si>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</si>
  <si>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</si>
  <si>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</si>
  <si>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</si>
  <si>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</si>
  <si>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</si>
  <si>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</si>
  <si>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</si>
  <si>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</si>
  <si>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</si>
  <si>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</si>
  <si>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</si>
  <si>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</si>
  <si>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</si>
  <si>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</si>
  <si>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</si>
  <si>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</si>
  <si>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</si>
  <si>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</si>
  <si>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</si>
  <si>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</si>
  <si>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</si>
  <si>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</si>
  <si>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</si>
  <si>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</si>
  <si>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</si>
  <si>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</si>
  <si>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</si>
  <si>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</si>
  <si>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</si>
  <si>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</si>
  <si>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</si>
  <si>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</si>
  <si>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</si>
  <si>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</si>
  <si>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</si>
  <si>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</si>
  <si>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</si>
  <si>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</si>
  <si>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</si>
  <si>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</si>
  <si>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</si>
  <si>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</si>
  <si>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</si>
  <si>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</si>
  <si>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</si>
  <si>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</si>
  <si>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</si>
  <si>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</si>
  <si>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</si>
  <si>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</si>
  <si>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</si>
  <si>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</si>
  <si>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</si>
  <si>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</si>
  <si>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</si>
  <si>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</si>
  <si>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</si>
  <si>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</si>
  <si>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</si>
  <si>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</si>
  <si>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</si>
  <si>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</si>
  <si>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</si>
  <si>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</si>
  <si>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</si>
  <si>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</si>
  <si>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</si>
  <si>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</si>
  <si>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</si>
  <si>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</si>
  <si>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</si>
  <si>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</si>
  <si>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</si>
  <si>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</si>
  <si>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</si>
  <si>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</si>
  <si>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</si>
  <si>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</si>
  <si>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</si>
  <si>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</si>
  <si>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</si>
  <si>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</si>
  <si>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</si>
  <si>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</si>
  <si>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</si>
  <si>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</si>
  <si>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</si>
  <si>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</si>
  <si>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</si>
  <si>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</si>
  <si>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</si>
  <si>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</si>
  <si>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</si>
  <si>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</si>
  <si>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</si>
  <si>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</si>
  <si>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</si>
  <si>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</si>
  <si>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</si>
  <si>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</si>
  <si>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</si>
  <si>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</si>
  <si>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</si>
  <si>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</si>
  <si>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</si>
  <si>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</si>
  <si>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</si>
  <si>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</si>
  <si>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</si>
  <si>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</si>
  <si>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</si>
  <si>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</si>
  <si>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</si>
  <si>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</si>
  <si>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</si>
  <si>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</si>
  <si>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</si>
  <si>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</si>
  <si>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</si>
  <si>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</si>
  <si>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</si>
  <si>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</si>
  <si>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</si>
  <si>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</si>
  <si>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</si>
  <si>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</si>
  <si>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</si>
  <si>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</si>
  <si>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</si>
  <si>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</si>
  <si>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</si>
  <si>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</si>
  <si>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</si>
  <si>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</si>
  <si>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</si>
  <si>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</si>
  <si>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</si>
  <si>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</si>
  <si>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</si>
  <si>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</si>
  <si>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</si>
  <si>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</si>
  <si>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</si>
  <si>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</si>
  <si>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</si>
  <si>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</si>
  <si>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</si>
  <si>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</si>
  <si>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</si>
  <si>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</si>
  <si>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</si>
  <si>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</si>
  <si>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</si>
  <si>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</si>
  <si>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</si>
  <si>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</si>
  <si>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</si>
  <si>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</si>
  <si>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</si>
  <si>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</si>
  <si>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</si>
  <si>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</si>
  <si>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</si>
  <si>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</si>
  <si>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</si>
  <si>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</si>
  <si>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</si>
  <si>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</si>
  <si>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</si>
  <si>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</si>
  <si>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</si>
  <si>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</si>
  <si>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</si>
  <si>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</si>
  <si>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</si>
  <si>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</si>
  <si>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</si>
  <si>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</si>
  <si>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</si>
  <si>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</si>
  <si>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</si>
  <si>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</si>
  <si>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</si>
  <si>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</si>
  <si>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</si>
  <si>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</si>
  <si>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</si>
  <si>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</si>
  <si>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</si>
  <si>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</si>
  <si>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</si>
  <si>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</si>
  <si>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</si>
  <si>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</si>
  <si>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</si>
  <si>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</si>
  <si>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</si>
  <si>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</si>
  <si>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</si>
  <si>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</si>
  <si>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</si>
  <si>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</si>
  <si>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</si>
  <si>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</si>
  <si>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</si>
  <si>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</si>
  <si>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</si>
  <si>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</si>
  <si>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</si>
  <si>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</si>
  <si>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</si>
  <si>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</si>
  <si>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</si>
  <si>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</si>
  <si>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</si>
  <si>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</si>
  <si>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</si>
  <si>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</si>
  <si>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</si>
  <si>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</si>
  <si>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</si>
  <si>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</si>
  <si>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</si>
  <si>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</si>
  <si>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</si>
  <si>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</si>
  <si>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</si>
  <si>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</si>
  <si>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</si>
  <si>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</si>
  <si>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</si>
  <si>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</si>
  <si>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</si>
  <si>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</si>
  <si>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</si>
  <si>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</si>
  <si>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</si>
  <si>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</si>
  <si>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</si>
  <si>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</si>
  <si>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</si>
  <si>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</si>
  <si>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</si>
  <si>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</si>
  <si>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</si>
  <si>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</si>
  <si>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</si>
  <si>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</si>
  <si>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</si>
  <si>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</si>
  <si>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</si>
  <si>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</si>
  <si>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</si>
  <si>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</si>
  <si>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</si>
  <si>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</si>
  <si>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</si>
  <si>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</si>
  <si>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</si>
  <si>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</si>
  <si>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</si>
  <si>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</si>
  <si>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</si>
  <si>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</si>
  <si>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</si>
  <si>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</si>
  <si>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</si>
  <si>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</si>
  <si>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</si>
  <si>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</si>
  <si>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</si>
  <si>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</si>
  <si>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</si>
  <si>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</si>
  <si>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</si>
  <si>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</si>
  <si>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</si>
  <si>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</si>
  <si>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</si>
  <si>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</si>
  <si>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</si>
  <si>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</si>
  <si>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</si>
  <si>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</si>
  <si>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</si>
  <si>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</si>
  <si>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</si>
  <si>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</si>
  <si>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</si>
  <si>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</si>
  <si>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</si>
  <si>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</si>
  <si>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</si>
  <si>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</si>
  <si>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</si>
  <si>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</si>
  <si>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</si>
  <si>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</si>
  <si>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</si>
  <si>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</si>
  <si>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</si>
  <si>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</si>
  <si>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</si>
  <si>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</si>
  <si>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</si>
  <si>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</si>
  <si>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</si>
  <si>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</si>
  <si>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</si>
  <si>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</si>
  <si>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</si>
  <si>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</si>
  <si>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</si>
  <si>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</si>
  <si>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</si>
  <si>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</si>
  <si>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</si>
  <si>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</si>
  <si>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</si>
  <si>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</si>
  <si>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</si>
  <si>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</si>
  <si>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</si>
  <si>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</si>
  <si>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</si>
  <si>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</si>
  <si>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</si>
  <si>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</si>
  <si>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</si>
  <si>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</si>
  <si>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</si>
  <si>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</si>
  <si>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</si>
  <si>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</si>
  <si>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</si>
  <si>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</si>
  <si>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</si>
  <si>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</si>
  <si>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</si>
  <si>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</si>
  <si>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</si>
  <si>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</si>
  <si>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</si>
  <si>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</si>
  <si>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</si>
  <si>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</si>
  <si>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</si>
  <si>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</si>
  <si>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</si>
  <si>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</si>
  <si>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</si>
  <si>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</si>
  <si>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PCM-20251205-00000735</t>
  </si>
  <si>
    <t>EM 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</si>
</sst>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7" totalsRowShown="0" headerRowDxfId="96" dataDxfId="95" headerRowBorderDxfId="93" tableBorderDxfId="94" totalsRowBorderDxfId="92">
  <autoFilter ref="A1:L1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6" totalsRowShown="0" headerRowDxfId="79" dataDxfId="78" headerRowBorderDxfId="76" tableBorderDxfId="77" totalsRowBorderDxfId="75">
  <autoFilter ref="A1:L28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4" totalsRowShown="0" headerRowDxfId="62" dataDxfId="61" headerRowBorderDxfId="59" tableBorderDxfId="60">
  <autoFilter ref="A1:L9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7" totalsRowShown="0" headerRowDxfId="46" dataDxfId="45" headerRowBorderDxfId="43" tableBorderDxfId="44" totalsRowBorderDxfId="42">
  <autoFilter ref="A1:L18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 totalsRowShown="0" headerRowDxfId="29" dataDxfId="28" headerRowBorderDxfId="26" tableBorderDxfId="27">
  <autoFilter ref="A1:L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2" totalsRowShown="0" headerRowDxfId="13" tableBorderDxfId="12">
  <autoFilter ref="A1:L42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333.76962233796075</v>
      </c>
      <c r="H2" s="73">
        <v>45662.943402777775</v>
      </c>
      <c r="I2" s="56" t="str">
        <f>IFERROR(VLOOKUP(D2,DB!A:F,6,0),"")</f>
        <v>Generator-SG</v>
      </c>
      <c r="J2" s="56" t="str">
        <f>IFERROR(VLOOKUP(D2,DB!A:G,7,0),"")</f>
        <v>Dead</v>
      </c>
      <c r="K2" s="64" t="s">
        <v>39107</v>
      </c>
      <c r="L2" s="62" t="str">
        <f>IFERROR(VLOOKUP(D2,DB!A:I,9,0),"")</f>
        <v>Latis</v>
      </c>
    </row>
    <row r="3" spans="1:15" ht="15" customHeight="1">
      <c r="A3" s="126"/>
      <c r="B3" s="125" t="str">
        <f>IFERROR(VLOOKUP(D3,DB!A:K,11,0),"")</f>
        <v/>
      </c>
      <c r="C3" s="125"/>
      <c r="D3" s="56"/>
      <c r="E3" s="124"/>
      <c r="F3" s="123"/>
      <c r="G3" s="122">
        <f ca="1">IFERROR(NOW()-F3,"-")</f>
        <v>45996.718048263887</v>
      </c>
      <c r="H3" s="123"/>
      <c r="I3" s="125" t="str">
        <f>IFERROR(VLOOKUP(D3,DB!A:F,6,0),"")</f>
        <v/>
      </c>
      <c r="J3" s="125" t="str">
        <f>IFERROR(VLOOKUP(D3,DB!A:G,7,0),"")</f>
        <v/>
      </c>
      <c r="K3" s="121"/>
      <c r="L3" s="120" t="str">
        <f>IFERROR(VLOOKUP(D3,DB!A:I,9,0),"")</f>
        <v/>
      </c>
    </row>
    <row r="4" spans="1:15" ht="15" customHeight="1">
      <c r="A4" s="126"/>
      <c r="B4" s="125" t="str">
        <f>IFERROR(VLOOKUP(D4,DB!A:K,11,0),"")</f>
        <v/>
      </c>
      <c r="C4" s="125"/>
      <c r="D4" s="56"/>
      <c r="E4" s="124"/>
      <c r="F4" s="123"/>
      <c r="G4" s="122">
        <f ca="1">IFERROR(NOW()-F4,"-")</f>
        <v>45996.718048263887</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45996.718048263887</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45996.718048263887</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45996.718048263887</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45996.718048263887</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45996.718048263887</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45996.718048263887</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45996.718048263887</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45996.718048263887</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45996.718048263887</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45996.718048263887</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45996.718048263887</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45996.718048263887</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45996.718048263887</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45996.718048263887</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45996.718048263887</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45996.718048263887</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45996.718048263887</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45996.718048263887</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45996.718048263887</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45996.718048263887</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45996.718048263887</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45996.718048263887</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45996.718048263887</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45996.718048263887</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45996.718048263887</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45996.718048263887</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45996.718048263887</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45996.718048263887</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45996.718048263887</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45996.718048263887</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45996.718048263887</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45996.718048263887</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45996.718048263887</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45996.718048263887</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45996.718048263887</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45996.718048263887</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45996.718048263887</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45996.718048263887</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45996.718048263887</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45996.718048263887</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45996.718048263887</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45996.718048263887</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45996.718048263887</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45996.718048263887</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45996.718048263887</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45996.718048263887</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45996.718048263887</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45996.718048263887</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45996.718048263887</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45996.718048263887</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45996.718048263887</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45996.718048263887</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45996.718048263887</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45996.718048263887</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45996.718048263887</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45996.718048263887</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45996.718048263887</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45996.718048263887</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45996.718048263887</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45996.718048263887</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45996.718048263887</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45996.718048263887</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45996.718048263887</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45996.718048263887</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45996.718048263887</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45996.718048263887</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45996.718048263887</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45996.718048263887</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45996.718048263887</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45996.718048263887</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45996.718048263887</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45996.718048263887</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45996.718048263887</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45996.718048263887</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45996.718048263887</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45996.718048263887</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45996.718048263887</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45996.718048263887</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45996.718048263887</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45996.718048263887</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45996.718048263887</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45996.718048263887</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45996.718048263887</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45996.718048263887</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45996.718048263887</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45996.718048263887</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45996.718048263887</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45996.718048263887</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45996.718048263887</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45996.718048263887</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45996.718048263887</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45996.718048263887</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45996.718048263887</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45996.718048263887</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45996.718048263887</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45996.718048263887</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45996.718048263887</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45996.718048263887</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45996.718048263887</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45996.718048263887</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45996.718048263887</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45996.718048263887</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45996.718048263887</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45996.718048263887</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45996.718048263887</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45996.718048263887</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45996.718048263887</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45996.718048263887</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45996.718048263887</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45996.718048263887</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45996.718048263887</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45996.718048263887</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45996.718048263887</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45996.718048263887</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45996.718048263887</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45996.718048263887</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45996.718048263887</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45996.718048263887</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45996.718048263887</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45996.718048263887</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45996.718048263887</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45996.718048263887</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45996.718048263887</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45996.718048263887</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45996.718048263887</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45996.718048263887</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45996.718048263887</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45996.718048263887</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45996.718048263887</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45996.718048263887</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45996.718048263887</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45996.718048263887</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45996.718048263887</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45996.718048263887</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45996.718048263887</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45996.718048263887</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45996.718048263887</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45996.718048263887</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45996.718048263887</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45996.718048263887</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45996.718048263887</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45996.718048263887</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45996.718048263887</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45996.718048263887</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45996.718048263887</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45996.718048263887</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45996.718048263887</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45996.718048263887</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45996.718048263887</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45996.718048263887</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45996.718048263887</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45996.718048263887</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45996.718048263887</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45996.718048263887</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45996.718048263887</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45996.718048263887</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45996.718048263887</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45996.718048263887</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45996.718048263887</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45996.718048263887</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45996.718048263887</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45996.718048263887</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45996.718048263887</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45996.718048263887</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45996.718048263887</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45996.718048263887</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45996.718048263887</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45996.718048263887</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45996.718048263887</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45996.718048263887</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45996.718048263887</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45996.718048263887</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45996.718048263887</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45996.718048263887</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45996.718048263887</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45996.718048263887</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45996.718048263887</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45996.718048263887</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45996.718048263887</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45996.718048263887</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45996.718048263887</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45996.718048263887</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45996.718048263887</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45996.718048263887</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45996.718048263887</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45996.718048263887</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45996.718048263887</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45996.718048263887</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45996.718048263887</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45996.718048263887</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45996.718048263887</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45996.718048263887</v>
      </c>
      <c r="H196" s="123"/>
      <c r="I196" s="125" t="str">
        <f>IFERROR(VLOOKUP(D196,DB!A:F,6,0),"")</f>
        <v/>
      </c>
      <c r="J196" s="125" t="str">
        <f>IFERROR(VLOOKUP(D196,DB!A:G,7,0),"")</f>
        <v/>
      </c>
      <c r="K196" s="121"/>
      <c r="L196" s="120" t="str">
        <f>IFERROR(VLOOKUP(D196,DB!A:I,9,0),"")</f>
        <v/>
      </c>
    </row>
    <row r="197" spans="1:12" ht="15" customHeight="1">
      <c r="A197" s="126"/>
      <c r="B197" s="125" t="str">
        <f>IFERROR(VLOOKUP(D197,DB!A:K,11,0),"")</f>
        <v/>
      </c>
      <c r="C197" s="125"/>
      <c r="D197" s="56"/>
      <c r="E197" s="124"/>
      <c r="F197" s="123"/>
      <c r="G197" s="122">
        <f ca="1">IFERROR(NOW()-F197,"-")</f>
        <v>45996.718048263887</v>
      </c>
      <c r="H197" s="123"/>
      <c r="I197" s="125" t="str">
        <f>IFERROR(VLOOKUP(D197,DB!A:F,6,0),"")</f>
        <v/>
      </c>
      <c r="J197" s="125" t="str">
        <f>IFERROR(VLOOKUP(D197,DB!A:G,7,0),"")</f>
        <v/>
      </c>
      <c r="K197" s="121"/>
      <c r="L197" s="120" t="str">
        <f>IFERROR(VLOOKUP(D197,DB!A:I,9,0),"")</f>
        <v/>
      </c>
    </row>
  </sheetData>
  <customSheetViews>
    <customSheetView guid="{F6042A99-DD27-4453-835D-0834D95730CC}" filter="1" showAutoFilter="1">
      <pageMargins left="0" right="0" top="0" bottom="0" header="0" footer="0"/>
      <autoFilter ref="B1:M1" xr:uid="{1071268E-6787-4143-A3B1-CDDBCCDB4FD5}"/>
    </customSheetView>
  </customSheetViews>
  <dataValidations count="2">
    <dataValidation allowBlank="1" showInputMessage="1" showErrorMessage="1" sqref="E1" xr:uid="{5DBA255D-CDD9-49FB-AD3C-AF70AB4EE696}"/>
    <dataValidation type="list" allowBlank="1" showInputMessage="1" showErrorMessage="1" sqref="E2:E1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6"/>
  <sheetViews>
    <sheetView workbookViewId="0">
      <selection activeCell="D9" sqref="D9"/>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171.71821030092542</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8">
        <v>45984.387418981481</v>
      </c>
      <c r="G4" s="99">
        <f ca="1">IFERROR(NOW()-F4,"-")</f>
        <v>12.330629282405425</v>
      </c>
      <c r="H4" s="98">
        <v>45984.381168981483</v>
      </c>
      <c r="I4" s="18" t="str">
        <f>IFERROR(VLOOKUP(D4,DB!A:F,6,0),"")</f>
        <v>SCECO</v>
      </c>
      <c r="J4" s="18" t="str">
        <f>IFERROR(VLOOKUP(D4,DB!A:G,7,0),"")</f>
        <v>Vandalized</v>
      </c>
      <c r="K4" s="19" t="s">
        <v>39115</v>
      </c>
      <c r="L4" s="18" t="str">
        <f>IFERROR(VLOOKUP(D4,DB!A:I,9,0),"")</f>
        <v>Latis</v>
      </c>
    </row>
    <row r="5" spans="1:12" ht="31.5" customHeight="1">
      <c r="A5" s="96"/>
      <c r="B5" s="18" t="str">
        <f>IFERROR(VLOOKUP(D5,DB!A:K,11,0),"")</f>
        <v/>
      </c>
      <c r="C5" s="18"/>
      <c r="D5" s="18"/>
      <c r="E5" s="97"/>
      <c r="F5" s="98"/>
      <c r="G5" s="99">
        <f ca="1">IFERROR(NOW()-F5,"-")</f>
        <v>45996.718048263887</v>
      </c>
      <c r="H5" s="98"/>
      <c r="I5" s="18" t="str">
        <f>IFERROR(VLOOKUP(D5,DB!A:F,6,0),"")</f>
        <v/>
      </c>
      <c r="J5" s="18" t="str">
        <f>IFERROR(VLOOKUP(D5,DB!A:G,7,0),"")</f>
        <v/>
      </c>
      <c r="K5" s="19"/>
      <c r="L5" s="18" t="str">
        <f>IFERROR(VLOOKUP(D5,DB!A:I,9,0),"")</f>
        <v/>
      </c>
    </row>
    <row r="6" spans="1:12" ht="31.5" customHeight="1">
      <c r="A6" s="96"/>
      <c r="B6" s="18" t="str">
        <f>IFERROR(VLOOKUP(D6,DB!A:K,11,0),"")</f>
        <v/>
      </c>
      <c r="C6" s="18"/>
      <c r="D6" s="18"/>
      <c r="E6" s="97"/>
      <c r="F6" s="98"/>
      <c r="G6" s="99">
        <f ca="1">IFERROR(NOW()-F6,"-")</f>
        <v>45996.718048263887</v>
      </c>
      <c r="H6" s="98"/>
      <c r="I6" s="18" t="str">
        <f>IFERROR(VLOOKUP(D6,DB!A:F,6,0),"")</f>
        <v/>
      </c>
      <c r="J6" s="18" t="str">
        <f>IFERROR(VLOOKUP(D6,DB!A:G,7,0),"")</f>
        <v/>
      </c>
      <c r="K6" s="19"/>
      <c r="L6" s="18" t="str">
        <f>IFERROR(VLOOKUP(D6,DB!A:I,9,0),"")</f>
        <v/>
      </c>
    </row>
    <row r="7" spans="1:12" ht="31.5" customHeight="1">
      <c r="A7" s="96"/>
      <c r="B7" s="18" t="str">
        <f>IFERROR(VLOOKUP(D7,DB!A:K,11,0),"")</f>
        <v/>
      </c>
      <c r="C7" s="18"/>
      <c r="D7" s="18"/>
      <c r="E7" s="97"/>
      <c r="F7" s="98"/>
      <c r="G7" s="99">
        <f ca="1">IFERROR(NOW()-F7,"-")</f>
        <v>45996.718048263887</v>
      </c>
      <c r="H7" s="98"/>
      <c r="I7" s="18" t="str">
        <f>IFERROR(VLOOKUP(D7,DB!A:F,6,0),"")</f>
        <v/>
      </c>
      <c r="J7" s="18" t="str">
        <f>IFERROR(VLOOKUP(D7,DB!A:G,7,0),"")</f>
        <v/>
      </c>
      <c r="K7" s="19"/>
      <c r="L7" s="18" t="str">
        <f>IFERROR(VLOOKUP(D7,DB!A:I,9,0),"")</f>
        <v/>
      </c>
    </row>
    <row r="8" spans="1:12" ht="31.5" customHeight="1">
      <c r="A8" s="96"/>
      <c r="B8" s="18" t="str">
        <f>IFERROR(VLOOKUP(D8,DB!A:K,11,0),"")</f>
        <v/>
      </c>
      <c r="C8" s="18"/>
      <c r="D8" s="18"/>
      <c r="E8" s="18"/>
      <c r="F8" s="98"/>
      <c r="G8" s="99">
        <f ca="1">IFERROR(NOW()-F8,"-")</f>
        <v>45996.718048263887</v>
      </c>
      <c r="H8" s="98"/>
      <c r="I8" s="18" t="str">
        <f>IFERROR(VLOOKUP(D8,DB!A:F,6,0),"")</f>
        <v/>
      </c>
      <c r="J8" s="18" t="str">
        <f>IFERROR(VLOOKUP(D8,DB!A:G,7,0),"")</f>
        <v/>
      </c>
      <c r="K8" s="19"/>
      <c r="L8" s="18" t="str">
        <f>IFERROR(VLOOKUP(D8,DB!A:I,9,0),"")</f>
        <v/>
      </c>
    </row>
    <row r="9" spans="1:12" ht="31.5" customHeight="1">
      <c r="A9" s="96"/>
      <c r="B9" s="18" t="str">
        <f>IFERROR(VLOOKUP(D9,DB!A:K,11,0),"")</f>
        <v/>
      </c>
      <c r="C9" s="18"/>
      <c r="D9" s="18"/>
      <c r="E9" s="18"/>
      <c r="F9" s="98"/>
      <c r="G9" s="99">
        <f ca="1">IFERROR(NOW()-F9,"-")</f>
        <v>45996.718048263887</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45996.718048263887</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45996.718048263887</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45996.718048263887</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45996.718048263887</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45996.718048263887</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45996.718048263887</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45996.718048263887</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45996.718048263887</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45996.718048263887</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45996.718048263887</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45996.718048263887</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45996.718048263887</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45996.718048263887</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45996.718048263887</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45996.718048263887</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45996.718048263887</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45996.718048263887</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45996.718048263887</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45996.718048263887</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45996.718048263887</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45996.718048263887</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45996.718048263887</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45996.718048263887</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45996.718048263887</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45996.718048263887</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45996.718048263887</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45996.718048263887</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45996.718048263887</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45996.718048263887</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45996.718048263887</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45996.718048263887</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45996.718048263887</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45996.718048263887</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45996.718048263887</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45996.718048263887</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45996.718048263887</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45996.718048263887</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45996.718048263887</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45996.718048263887</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45996.718048263887</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45996.718048263887</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45996.718048263887</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45996.718048263887</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45996.718048263887</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45996.718048263887</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45996.718048263887</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45996.718048263887</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45996.718048263887</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45996.718048263887</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45996.718048263887</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45996.718048263887</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45996.718048263887</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45996.718048263887</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45996.718048263887</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45996.718048263887</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45996.718048263887</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45996.718048263887</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45996.718048263887</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45996.718048263887</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45996.718048263887</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45996.718048263887</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45996.718048263887</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45996.718048263887</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45996.718048263887</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45996.718048263887</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45996.718048263887</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45996.718048263887</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45996.718048263887</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45996.718048263887</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45996.718048263887</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45996.718048263887</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45996.718048263887</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45996.718048263887</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45996.718048263887</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45996.718048263887</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45996.718048263887</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45996.718048263887</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45996.718048263887</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45996.718048263887</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45996.718048263887</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45996.718048263887</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45996.718048263887</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45996.718048263887</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45996.718048263887</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45996.718048263887</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45996.718048263887</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45996.718048263887</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45996.718048263887</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45996.718048263887</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45996.718048263887</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45996.718048263887</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45996.718048263887</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45996.718048263887</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45996.718048263887</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45996.718048263887</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45996.718048263887</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45996.718048263887</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45996.718048263887</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45996.718048263887</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45996.718048263887</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45996.718048263887</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45996.718048263887</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45996.718048263887</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45996.718048263887</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45996.718048263887</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45996.718048263887</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45996.718048263887</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45996.718048263887</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45996.718048263887</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45996.718048263887</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45996.718048263887</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45996.718048263887</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45996.718048263887</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45996.718048263887</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45996.718048263887</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45996.718048263887</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45996.718048263887</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45996.718048263887</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45996.718048263887</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45996.718048263887</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45996.718048263887</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45996.718048263887</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45996.718048263887</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45996.718048263887</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45996.718048263887</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45996.718048263887</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45996.718048263887</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45996.718048263887</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45996.718048263887</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45996.718048263887</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45996.718048263887</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45996.718048263887</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45996.718048263887</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45996.718048263887</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45996.718048263887</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45996.718048263887</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45996.718048263887</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45996.718048263887</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45996.718048263887</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45996.718048263887</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45996.718048263887</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45996.718048263887</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45996.718048263887</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45996.718048263887</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45996.718048263887</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45996.718048263887</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45996.718048263887</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45996.718048263887</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45996.718048263887</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45996.718048263887</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45996.718048263887</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45996.718048263887</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45996.718048263887</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45996.718048263887</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45996.718048263887</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45996.718048263887</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45996.718048263887</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45996.718048263887</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45996.718048263887</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45996.718048263887</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45996.718048263887</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45996.718048263887</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45996.718048263887</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45996.718048263887</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45996.718048263887</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45996.718048263887</v>
      </c>
      <c r="H175" s="98"/>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8"/>
      <c r="G176" s="99">
        <f ca="1">IFERROR(NOW()-F176,"-")</f>
        <v>45996.718048263887</v>
      </c>
      <c r="H176" s="98"/>
      <c r="I176" s="18" t="str">
        <f>IFERROR(VLOOKUP(D176,DB!A:F,6,0),"")</f>
        <v/>
      </c>
      <c r="J176" s="18" t="str">
        <f>IFERROR(VLOOKUP(D176,DB!A:G,7,0),"")</f>
        <v/>
      </c>
      <c r="K176" s="19"/>
      <c r="L176" s="18" t="str">
        <f>IFERROR(VLOOKUP(D176,DB!A:I,9,0),"")</f>
        <v/>
      </c>
    </row>
    <row r="177" spans="1:12" ht="31.5" customHeight="1">
      <c r="A177" s="151"/>
      <c r="B177" s="152" t="str">
        <f>IFERROR(VLOOKUP(D177,DB!A:K,11,0),"")</f>
        <v/>
      </c>
      <c r="C177" s="152"/>
      <c r="D177" s="152"/>
      <c r="E177" s="152"/>
      <c r="F177" s="153"/>
      <c r="G177" s="154">
        <f ca="1">IFERROR(NOW()-F177,"-")</f>
        <v>45996.718048263887</v>
      </c>
      <c r="H177" s="153"/>
      <c r="I177" s="152" t="str">
        <f>IFERROR(VLOOKUP(D177,DB!A:F,6,0),"")</f>
        <v/>
      </c>
      <c r="J177" s="152" t="str">
        <f>IFERROR(VLOOKUP(D177,DB!A:G,7,0),"")</f>
        <v/>
      </c>
      <c r="K177" s="155"/>
      <c r="L177" s="152" t="str">
        <f>IFERROR(VLOOKUP(D177,DB!A:I,9,0),"")</f>
        <v/>
      </c>
    </row>
    <row r="178" spans="1:12" ht="31.5" customHeight="1">
      <c r="A178" s="96"/>
      <c r="B178" s="18" t="str">
        <f>IFERROR(VLOOKUP(D178,DB!A:K,11,0),"")</f>
        <v/>
      </c>
      <c r="C178" s="18"/>
      <c r="D178" s="18"/>
      <c r="E178" s="18"/>
      <c r="F178" s="98"/>
      <c r="G178" s="99">
        <f ca="1">IFERROR(NOW()-F178,"-")</f>
        <v>45996.718048263887</v>
      </c>
      <c r="H178" s="98"/>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8"/>
      <c r="G179" s="99">
        <f ca="1">IFERROR(NOW()-F179,"-")</f>
        <v>45996.718048263887</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45996.718048263887</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45996.718048263887</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45996.718048263887</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45996.718048263887</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45996.718048263887</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45996.718048263887</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45996.718048263887</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45996.718048263887</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45996.718048263887</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45996.718048263887</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45996.718048263887</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45996.718048263887</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45996.718048263887</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45996.718048263887</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45996.718048263887</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45996.718048263887</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45996.718048263887</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45996.718048263887</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45996.718048263887</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45996.718048263887</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45996.718048263887</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45996.718048263887</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45996.718048263887</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45996.718048263887</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45996.718048263887</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45996.718048263887</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45996.718048263887</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45996.718048263887</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45996.718048263887</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45996.718048263887</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45996.718048263887</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45996.718048263887</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45996.718048263887</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45996.718048263887</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45996.718048263887</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45996.718048263887</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45996.718048263887</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45996.718048263887</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45996.718048263887</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45996.718048263887</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45996.718048263887</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45996.718048263887</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45996.718048263887</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45996.718048263887</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45996.718048263887</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45996.718048263887</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45996.718048263887</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45996.718048263887</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45996.718048263887</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45996.718048263887</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45996.718048263887</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45996.718048263887</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45996.718048263887</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45996.718048263887</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45996.718048263887</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45996.718048263887</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45996.718048263887</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45996.718048263887</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45996.718048263887</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45996.718048263887</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45996.718048263887</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45996.718048263887</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45996.718048263887</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45996.718048263887</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45996.718048263887</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45996.718048263887</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45996.718048263887</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45996.718048263887</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45996.718048263887</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45996.718048263887</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45996.718048263887</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45996.718048263887</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45996.718048263887</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45996.718048263887</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45996.718048263887</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45996.718048263887</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45996.718048263887</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45996.718048263887</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45996.718048263887</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45996.718048263887</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45996.718048263887</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45996.718048263887</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45996.718048263887</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45996.718048263887</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45996.718048263887</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45996.718048263887</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45996.718048263887</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45996.718048263887</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45996.718048263887</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45996.718048263887</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45996.718048263887</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45996.718048263887</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45996.718048263887</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45996.718048263887</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45996.718048263887</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45996.718048263887</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45996.718048263887</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45996.718048263887</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45996.718048263887</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45996.718048263887</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45996.718048263887</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45996.718048263887</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45996.718048263887</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45996.718048263887</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45996.718048263887</v>
      </c>
      <c r="H284" s="98"/>
      <c r="I284" s="18" t="str">
        <f>IFERROR(VLOOKUP(D284,DB!A:F,6,0),"")</f>
        <v/>
      </c>
      <c r="J284" s="18" t="str">
        <f>IFERROR(VLOOKUP(D284,DB!A:G,7,0),"")</f>
        <v/>
      </c>
      <c r="K284" s="19"/>
      <c r="L284" s="18" t="str">
        <f>IFERROR(VLOOKUP(D284,DB!A:I,9,0),"")</f>
        <v/>
      </c>
    </row>
    <row r="285" spans="1:12" ht="31.5" customHeight="1">
      <c r="A285" s="96"/>
      <c r="B285" s="18" t="str">
        <f>IFERROR(VLOOKUP(D285,DB!A:K,11,0),"")</f>
        <v/>
      </c>
      <c r="C285" s="18"/>
      <c r="D285" s="18"/>
      <c r="E285" s="18"/>
      <c r="F285" s="98"/>
      <c r="G285" s="99">
        <f ca="1">IFERROR(NOW()-F285,"-")</f>
        <v>45996.718048263887</v>
      </c>
      <c r="H285" s="98"/>
      <c r="I285" s="18" t="str">
        <f>IFERROR(VLOOKUP(D285,DB!A:F,6,0),"")</f>
        <v/>
      </c>
      <c r="J285" s="18" t="str">
        <f>IFERROR(VLOOKUP(D285,DB!A:G,7,0),"")</f>
        <v/>
      </c>
      <c r="K285" s="19"/>
      <c r="L285" s="18" t="str">
        <f>IFERROR(VLOOKUP(D285,DB!A:I,9,0),"")</f>
        <v/>
      </c>
    </row>
    <row r="286" spans="1:12" ht="31.5" customHeight="1">
      <c r="A286" s="151"/>
      <c r="B286" s="152" t="str">
        <f>IFERROR(VLOOKUP(D286,DB!A:K,11,0),"")</f>
        <v/>
      </c>
      <c r="C286" s="152"/>
      <c r="D286" s="152"/>
      <c r="E286" s="152"/>
      <c r="F286" s="153"/>
      <c r="G286" s="154">
        <f ca="1">IFERROR(NOW()-F286,"-")</f>
        <v>45996.718048263887</v>
      </c>
      <c r="H286" s="153"/>
      <c r="I286" s="152" t="str">
        <f>IFERROR(VLOOKUP(D286,DB!A:F,6,0),"")</f>
        <v/>
      </c>
      <c r="J286" s="152" t="str">
        <f>IFERROR(VLOOKUP(D286,DB!A:G,7,0),"")</f>
        <v/>
      </c>
      <c r="K286" s="155"/>
      <c r="L286" s="152" t="str">
        <f>IFERROR(VLOOKUP(D286,DB!A:I,9,0),"")</f>
        <v/>
      </c>
    </row>
  </sheetData>
  <dataValidations count="2">
    <dataValidation allowBlank="1" showInputMessage="1" showErrorMessage="1" sqref="E1" xr:uid="{4D935161-CDD3-4592-B877-3FB59C99E142}"/>
    <dataValidation type="list" allowBlank="1" showInputMessage="1" showErrorMessage="1" sqref="E3:E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4"/>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18"/>
      <c r="E2" s="18"/>
      <c r="F2" s="20"/>
      <c r="G2" s="21">
        <f t="shared" ref="G2:G13" ca="1" si="0">IFERROR(NOW()-F2,"-")</f>
        <v>45996.718048263887</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45996.718048263887</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45996.718048263887</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45996.718048263887</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45996.718048263887</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45996.718048263887</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45996.718048263887</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45996.718048263887</v>
      </c>
      <c r="H9" s="22"/>
      <c r="I9" s="19" t="str">
        <f>IFERROR(VLOOKUP(D9,DB!A:F,6,0),"")</f>
        <v/>
      </c>
      <c r="J9" s="18" t="str">
        <f>IFERROR(VLOOKUP(D9,DB!A:G,7,0),"")</f>
        <v/>
      </c>
      <c r="K9" s="42"/>
      <c r="L9" s="23" t="str">
        <f>IFERROR(VLOOKUP(D9,DB!A:I,9,0),"")</f>
        <v/>
      </c>
    </row>
    <row r="10" spans="1:13" ht="15" customHeight="1">
      <c r="A10" s="19"/>
      <c r="B10" s="58" t="str">
        <f>IFERROR(VLOOKUP(D10,DB!A:K,11,0),"")</f>
        <v/>
      </c>
      <c r="C10" s="18"/>
      <c r="D10" s="58"/>
      <c r="E10" s="18"/>
      <c r="F10" s="20"/>
      <c r="G10" s="21">
        <f t="shared" ca="1" si="0"/>
        <v>45996.718048263887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45996.718048263887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45996.718048263887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45996.718048263887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ref="G14:G77" ca="1" si="1">IFERROR(NOW()-F14,"-")</f>
        <v>45996.718048263887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45996.718048263887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45996.718048263887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45996.718048263887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45996.718048263887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45996.718048263887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45996.718048263887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45996.718048263887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45996.718048263887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45996.718048263887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45996.718048263887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45996.718048263887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45996.718048263887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45996.718048263887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45996.718048263887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45996.718048263887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45996.718048263887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45996.718048263887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45996.718048263887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45996.718048263887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45996.718048263887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45996.718048263887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45996.718048263887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45996.718048263887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45996.718048263887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45996.718048263887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45996.718048263887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45996.718048263887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45996.718048263887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45996.718048263887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45996.718048263887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45996.718048263887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45996.718048263887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45996.718048263887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45996.718048263887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45996.718048263887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45996.718048263887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45996.718048263887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45996.718048263887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45996.718048263887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45996.718048263887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45996.718048263887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45996.718048263887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45996.718048263887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45996.718048263887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45996.718048263887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45996.718048263887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45996.718048263887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45996.718048263887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45996.718048263887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45996.718048263887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45996.718048263887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45996.718048263887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45996.718048263887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45996.718048263887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45996.718048263887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45996.718048263887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45996.718048263887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45996.718048263887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45996.718048263887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45996.718048263887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45996.718048263887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45996.718048263887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45996.718048263887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ref="G78:G141" ca="1" si="2">IFERROR(NOW()-F78,"-")</f>
        <v>45996.718048263887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45996.718048263887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45996.718048263887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45996.718048263887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45996.718048263887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45996.718048263887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45996.718048263887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45996.718048263887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45996.718048263887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45996.718048263887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45996.718048263887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45996.718048263887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45996.718048263887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45996.718048263887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45996.718048263887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45996.718048263887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45996.718048263887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45996.718048263887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45996.718048263887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45996.718048263887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45996.718048263887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45996.718048263887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45996.718048263887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45996.718048263887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45996.718048263887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45996.718048263887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45996.718048263887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45996.718048263887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45996.718048263887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45996.718048263887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45996.718048263887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45996.718048263887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45996.718048263887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45996.718048263887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45996.718048263887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45996.718048263887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45996.718048263887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45996.718048263887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45996.718048263887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45996.718048263887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45996.718048263887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45996.718048263887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45996.718048263887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45996.718048263887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45996.718048263887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45996.718048263887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45996.718048263887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45996.718048263887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45996.718048263887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45996.718048263887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45996.718048263887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45996.718048263887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45996.718048263887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45996.718048263887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45996.718048263887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45996.718048263887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45996.718048263887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45996.718048263887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45996.718048263887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45996.718048263887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45996.718048263887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45996.718048263887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45996.718048263887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45996.718048263887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ref="G142:G205" ca="1" si="3">IFERROR(NOW()-F142,"-")</f>
        <v>45996.718048263887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45996.718048263887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45996.718048263887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45996.718048263887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45996.718048263887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45996.718048263887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45996.718048263887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45996.718048263887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45996.718048263887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45996.718048263887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45996.718048263887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45996.718048263887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45996.718048263887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45996.718048263887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45996.718048263887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45996.718048263887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45996.718048263887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45996.718048263887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45996.718048263887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45996.718048263887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45996.718048263887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45996.718048263887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45996.718048263887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45996.718048263887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45996.718048263887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45996.718048263887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45996.718048263887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45996.718048263887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45996.718048263887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45996.718048263887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45996.718048263887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45996.718048263887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45996.718048263887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45996.718048263887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45996.718048263887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45996.718048263887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45996.718048263887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45996.718048263887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45996.718048263887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45996.718048263887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45996.718048263887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45996.718048263887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45996.718048263887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45996.718048263887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45996.718048263887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45996.718048263887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45996.718048263887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45996.718048263887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45996.718048263887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45996.718048263887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45996.718048263887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45996.718048263887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45996.718048263887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45996.718048263887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45996.718048263887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45996.718048263887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45996.718048263887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45996.718048263887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45996.718048263887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45996.718048263887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45996.718048263887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45996.718048263887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45996.718048263887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45996.718048263887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ref="G206:G269" ca="1" si="4">IFERROR(NOW()-F206,"-")</f>
        <v>45996.718048263887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45996.718048263887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45996.718048263887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45996.718048263887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45996.718048263887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45996.718048263887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45996.718048263887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45996.718048263887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45996.718048263887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45996.718048263887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45996.718048263887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45996.718048263887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45996.718048263887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45996.718048263887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45996.718048263887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45996.718048263887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45996.718048263887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45996.718048263887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45996.718048263887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45996.718048263887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45996.718048263887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45996.718048263887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45996.718048263887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45996.718048263887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45996.718048263887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45996.718048263887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45996.718048263887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45996.718048263887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45996.718048263887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45996.718048263887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45996.718048263887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45996.718048263887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45996.718048263887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45996.718048263887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45996.718048263887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45996.718048263887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45996.718048263887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45996.718048263887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45996.718048263887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45996.718048263887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45996.718048263887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45996.718048263887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45996.718048263887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45996.718048263887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45996.718048263887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45996.718048263887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45996.718048263887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45996.718048263887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45996.718048263887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45996.718048263887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45996.718048263887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45996.718048263887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45996.718048263887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45996.718048263887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45996.718048263887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45996.718048263887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45996.718048263887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45996.718048263887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45996.718048263887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45996.718048263887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45996.718048263887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45996.718048263887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45996.718048263887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45996.718048263887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ref="G270:G333" ca="1" si="5">IFERROR(NOW()-F270,"-")</f>
        <v>45996.718048263887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45996.718048263887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45996.718048263887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45996.718048263887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45996.718048263887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45996.718048263887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45996.718048263887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45996.718048263887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45996.718048263887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45996.718048263887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45996.718048263887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45996.718048263887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45996.718048263887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45996.718048263887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45996.718048263887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45996.718048263887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45996.718048263887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45996.718048263887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45996.718048263887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45996.718048263887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45996.718048263887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45996.718048263887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45996.718048263887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45996.718048263887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45996.718048263887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45996.718048263887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45996.718048263887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45996.718048263887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45996.718048263887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45996.718048263887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45996.718048263887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45996.718048263887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45996.718048263887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45996.718048263887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45996.718048263887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45996.718048263887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45996.718048263887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45996.718048263887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45996.718048263887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45996.718048263887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45996.718048263887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45996.718048263887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45996.718048263887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45996.718048263887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45996.718048263887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45996.718048263887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45996.718048263887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45996.718048263887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45996.718048263887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45996.718048263887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45996.718048263887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45996.718048263887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45996.718048263887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45996.718048263887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45996.718048263887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45996.718048263887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45996.718048263887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45996.718048263887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45996.718048263887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45996.718048263887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45996.718048263887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45996.718048263887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45996.718048263887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45996.718048263887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ref="G334:G397" ca="1" si="6">IFERROR(NOW()-F334,"-")</f>
        <v>45996.718048263887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45996.718048263887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45996.718048263887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45996.718048263887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45996.718048263887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45996.718048263887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45996.718048263887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45996.718048263887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45996.718048263887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45996.718048263887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45996.718048263887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45996.718048263887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45996.718048263887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45996.718048263887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45996.718048263887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45996.718048263887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45996.718048263887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45996.718048263887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45996.718048263887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45996.718048263887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45996.718048263887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45996.718048263887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45996.718048263887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45996.718048263887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45996.718048263887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45996.718048263887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45996.718048263887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45996.718048263887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45996.718048263887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45996.718048263887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45996.718048263887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45996.718048263887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45996.718048263887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45996.718048263887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45996.718048263887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45996.718048263887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45996.718048263887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45996.718048263887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45996.718048263887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45996.718048263887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45996.718048263887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45996.718048263887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45996.718048263887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45996.718048263887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45996.718048263887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45996.718048263887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45996.718048263887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45996.718048263887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45996.718048263887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45996.718048263887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45996.718048263887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45996.718048263887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45996.718048263887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45996.718048263887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45996.718048263887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45996.718048263887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45996.718048263887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45996.718048263887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45996.718048263887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45996.718048263887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45996.718048263887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45996.718048263887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45996.718048263887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45996.718048263887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ref="G398:G461" ca="1" si="7">IFERROR(NOW()-F398,"-")</f>
        <v>45996.718048263887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45996.718048263887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45996.718048263887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45996.718048263887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45996.718048263887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45996.718048263887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45996.718048263887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45996.718048263887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45996.718048263887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45996.718048263887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45996.718048263887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45996.718048263887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45996.718048263887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45996.718048263887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45996.718048263887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45996.718048263887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45996.718048263887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45996.718048263887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45996.718048263887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45996.718048263887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45996.718048263887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45996.718048263887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45996.718048263887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45996.718048263887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45996.718048263887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45996.718048263887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45996.718048263887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45996.718048263887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45996.718048263887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45996.718048263887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45996.718048263887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45996.718048263887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45996.718048263887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45996.718048263887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45996.718048263887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45996.718048263887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45996.718048263887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45996.718048263887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45996.718048263887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45996.718048263887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45996.718048263887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45996.718048263887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45996.718048263887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45996.718048263887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45996.718048263887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45996.718048263887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45996.718048263887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45996.718048263887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45996.718048263887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45996.718048263887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45996.718048263887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45996.718048263887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45996.718048263887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45996.718048263887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45996.718048263887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45996.718048263887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45996.718048263887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45996.718048263887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45996.718048263887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45996.718048263887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45996.718048263887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45996.718048263887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45996.718048263887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45996.718048263887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ref="G462:G525" ca="1" si="8">IFERROR(NOW()-F462,"-")</f>
        <v>45996.718048263887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45996.718048263887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45996.718048263887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45996.718048263887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45996.718048263887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45996.718048263887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45996.718048263887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45996.718048263887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45996.718048263887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45996.718048263887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45996.718048263887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45996.718048263887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45996.718048263887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45996.718048263887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45996.718048263887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45996.718048263887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45996.718048263887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45996.718048263887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45996.718048263887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45996.718048263887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45996.718048263887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45996.718048263887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45996.718048263887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45996.718048263887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45996.718048263887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45996.718048263887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45996.718048263887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45996.718048263887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45996.718048263887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45996.718048263887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45996.718048263887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45996.718048263887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45996.718048263887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45996.718048263887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45996.718048263887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45996.718048263887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45996.718048263887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45996.718048263887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45996.718048263887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45996.718048263887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45996.718048263887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45996.718048263887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45996.718048263887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45996.718048263887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45996.718048263887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45996.718048263887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45996.718048263887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45996.718048263887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45996.718048263887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45996.718048263887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45996.718048263887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45996.718048263887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45996.718048263887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45996.718048263887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45996.718048263887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45996.718048263887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45996.718048263887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45996.718048263887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45996.718048263887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45996.718048263887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45996.718048263887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45996.718048263887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45996.718048263887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45996.718048263887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ref="G526:G589" ca="1" si="9">IFERROR(NOW()-F526,"-")</f>
        <v>45996.718048263887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45996.718048263887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45996.718048263887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45996.718048263887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45996.718048263887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45996.718048263887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45996.718048263887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45996.718048263887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45996.718048263887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45996.718048263887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45996.718048263887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45996.718048263887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45996.718048263887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45996.718048263887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45996.718048263887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45996.718048263887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45996.718048263887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45996.718048263887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45996.718048263887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45996.718048263887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45996.718048263887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45996.718048263887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45996.718048263887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45996.718048263887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45996.718048263887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45996.718048263887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45996.718048263887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45996.718048263887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45996.718048263887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45996.718048263887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45996.718048263887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45996.718048263887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45996.718048263887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45996.718048263887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45996.718048263887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45996.718048263887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45996.718048263887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45996.718048263887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45996.718048263887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45996.718048263887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45996.718048263887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45996.718048263887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45996.718048263887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45996.718048263887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45996.718048263887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45996.718048263887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45996.718048263887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45996.718048263887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45996.718048263887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45996.718048263887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45996.718048263887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45996.718048263887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45996.718048263887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45996.718048263887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45996.718048263887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45996.718048263887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45996.718048263887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45996.718048263887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45996.718048263887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45996.718048263887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45996.718048263887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45996.718048263887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45996.718048263887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45996.718048263887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ref="G590:G653" ca="1" si="10">IFERROR(NOW()-F590,"-")</f>
        <v>45996.718048263887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45996.718048263887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45996.718048263887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45996.718048263887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45996.718048263887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45996.718048263887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45996.718048263887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45996.718048263887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45996.718048263887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45996.718048263887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45996.718048263887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45996.718048263887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45996.718048263887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45996.718048263887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45996.718048263887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45996.718048263887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45996.718048263887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45996.718048263887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45996.718048263887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45996.718048263887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45996.718048263887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45996.718048263887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45996.718048263887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45996.718048263887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45996.718048263887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45996.718048263887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45996.718048263887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45996.718048263887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45996.718048263887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45996.718048263887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45996.718048263887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45996.718048263887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45996.718048263887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45996.718048263887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45996.718048263887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45996.718048263887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45996.718048263887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45996.718048263887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45996.718048263887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45996.718048263887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45996.718048263887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45996.718048263887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45996.718048263887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45996.718048263887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45996.718048263887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45996.718048263887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45996.718048263887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45996.718048263887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45996.718048263887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45996.718048263887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45996.718048263887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45996.718048263887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45996.718048263887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45996.718048263887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45996.718048263887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45996.718048263887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45996.718048263887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45996.718048263887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45996.718048263887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45996.718048263887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45996.718048263887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45996.718048263887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45996.718048263887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45996.718048263887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ref="G654:G717" ca="1" si="11">IFERROR(NOW()-F654,"-")</f>
        <v>45996.718048263887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45996.718048263887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45996.718048263887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45996.718048263887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45996.718048263887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45996.718048263887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45996.718048263887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45996.718048263887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45996.718048263887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45996.718048263887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45996.718048263887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45996.718048263887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45996.718048263887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45996.718048263887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45996.718048263887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45996.718048263887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45996.718048263887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45996.718048263887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45996.718048263887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45996.718048263887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45996.718048263887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45996.718048263887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45996.718048263887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45996.718048263887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45996.718048263887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45996.718048263887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45996.718048263887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45996.718048263887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45996.718048263887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45996.718048263887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45996.718048263887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45996.718048263887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45996.718048263887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45996.718048263887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45996.718048263887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45996.718048263887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45996.718048263887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45996.718048263887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45996.718048263887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45996.718048263887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45996.718048263887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45996.718048263887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45996.718048263887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45996.718048263887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45996.718048263887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45996.718048263887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45996.718048263887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45996.718048263887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45996.718048263887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45996.718048263887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45996.718048263887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45996.718048263887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45996.718048263887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45996.718048263887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45996.718048263887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45996.718048263887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45996.718048263887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45996.718048263887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45996.718048263887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45996.718048263887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45996.718048263887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45996.718048263887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45996.718048263887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45996.718048263887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ref="G718:G781" ca="1" si="12">IFERROR(NOW()-F718,"-")</f>
        <v>45996.718048263887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45996.718048263887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45996.718048263887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45996.718048263887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45996.718048263887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45996.718048263887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45996.718048263887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45996.718048263887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45996.718048263887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45996.718048263887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45996.718048263887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45996.718048263887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45996.718048263887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45996.718048263887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45996.718048263887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45996.718048263887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45996.718048263887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45996.718048263887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45996.718048263887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45996.718048263887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45996.718048263887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45996.718048263887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45996.718048263887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45996.718048263887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45996.718048263887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45996.718048263887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45996.718048263887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45996.718048263887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45996.718048263887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45996.718048263887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45996.718048263887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45996.718048263887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45996.718048263887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45996.718048263887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45996.718048263887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45996.718048263887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45996.718048263887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45996.718048263887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45996.718048263887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45996.718048263887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45996.718048263887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45996.718048263887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45996.718048263887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45996.718048263887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45996.718048263887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45996.718048263887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45996.718048263887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45996.718048263887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45996.718048263887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45996.718048263887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45996.718048263887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45996.718048263887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45996.718048263887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45996.718048263887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45996.718048263887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45996.718048263887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45996.718048263887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45996.718048263887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45996.718048263887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45996.718048263887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45996.718048263887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45996.718048263887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45996.718048263887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45996.718048263887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ref="G782:G845" ca="1" si="13">IFERROR(NOW()-F782,"-")</f>
        <v>45996.718048263887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45996.718048263887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45996.718048263887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45996.718048263887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45996.718048263887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45996.718048263887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45996.718048263887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45996.718048263887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45996.718048263887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45996.718048263887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45996.718048263887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45996.718048263887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45996.718048263887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45996.718048263887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45996.718048263887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45996.718048263887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45996.718048263887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45996.718048263887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45996.718048263887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45996.718048263887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45996.718048263887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45996.718048263887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45996.718048263887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45996.718048263887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45996.718048263887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45996.718048263887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45996.718048263887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45996.718048263887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45996.718048263887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45996.718048263887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45996.718048263887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45996.718048263887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45996.718048263887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45996.718048263887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45996.718048263887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45996.718048263887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45996.718048263887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45996.718048263887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45996.718048263887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45996.718048263887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45996.718048263887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45996.718048263887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45996.718048263887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45996.718048263887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45996.718048263887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45996.718048263887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45996.718048263887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45996.718048263887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45996.718048263887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45996.718048263887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45996.718048263887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45996.718048263887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45996.718048263887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45996.718048263887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45996.718048263887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45996.718048263887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45996.718048263887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45996.718048263887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45996.718048263887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45996.718048263887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45996.718048263887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45996.718048263887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45996.718048263887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45996.718048263887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ref="G846:G909" ca="1" si="14">IFERROR(NOW()-F846,"-")</f>
        <v>45996.718048263887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45996.718048263887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45996.718048263887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45996.718048263887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45996.718048263887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45996.718048263887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45996.718048263887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45996.718048263887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45996.718048263887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45996.718048263887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45996.718048263887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45996.718048263887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45996.718048263887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45996.718048263887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45996.718048263887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45996.718048263887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45996.718048263887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45996.718048263887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45996.718048263887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45996.718048263887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45996.718048263887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45996.718048263887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45996.718048263887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45996.718048263887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45996.718048263887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45996.718048263887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45996.718048263887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45996.718048263887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45996.718048263887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45996.718048263887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45996.718048263887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45996.718048263887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45996.718048263887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45996.718048263887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45996.718048263887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45996.718048263887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45996.718048263887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45996.718048263887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45996.718048263887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45996.718048263887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45996.718048263887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45996.718048263887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45996.718048263887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45996.718048263887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45996.718048263887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45996.718048263887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45996.718048263887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45996.718048263887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45996.718048263887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45996.718048263887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45996.718048263887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45996.718048263887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45996.718048263887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45996.718048263887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45996.718048263887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45996.718048263887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45996.718048263887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45996.718048263887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45996.718048263887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45996.718048263887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45996.718048263887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45996.718048263887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45996.718048263887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45996.718048263887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ref="G910:G924" ca="1" si="15">IFERROR(NOW()-F910,"-")</f>
        <v>45996.718048263887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45996.718048263887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45996.718048263887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45996.718048263887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45996.718048263887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45996.718048263887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45996.718048263887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45996.718048263887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45996.718048263887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45996.718048263887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45996.718048263887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45996.718048263887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45996.718048263887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45996.718048263887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45996.718048263887</v>
      </c>
      <c r="H924" s="22"/>
      <c r="I924" s="19" t="str">
        <f>IFERROR(VLOOKUP(D924,DB!A:F,6,0),"")</f>
        <v/>
      </c>
      <c r="J924" s="18" t="str">
        <f>IFERROR(VLOOKUP(D924,DB!A:G,7,0),"")</f>
        <v/>
      </c>
      <c r="K924" s="42"/>
      <c r="L924" s="23" t="str">
        <f>IFERROR(VLOOKUP(D924,DB!A:I,9,0),"")</f>
        <v/>
      </c>
    </row>
  </sheetData>
  <dataValidations count="2">
    <dataValidation allowBlank="1" showInputMessage="1" showErrorMessage="1" sqref="E1" xr:uid="{5914219A-CB83-432D-936A-CC0CB6F3982A}"/>
    <dataValidation type="list" allowBlank="1" showInputMessage="1" showErrorMessage="1" sqref="E2:E9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7"/>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39116</v>
      </c>
      <c r="B2" s="87" t="str">
        <f>IFERROR(VLOOKUP(D2,DB!A:K,11,0),"")</f>
        <v>R4</v>
      </c>
      <c r="C2" s="89">
        <v>1</v>
      </c>
      <c r="D2" s="87" t="s">
        <v>35166</v>
      </c>
      <c r="E2" s="90" t="s">
        <v>39106</v>
      </c>
      <c r="F2" s="91">
        <v>45703.480717592596</v>
      </c>
      <c r="G2" s="92">
        <f ca="1">IFERROR(NOW()-F2,"")</f>
        <v>293.23733067129069</v>
      </c>
      <c r="H2" s="91">
        <v>45703.474768518521</v>
      </c>
      <c r="I2" s="91" t="str">
        <f>IFERROR(VLOOKUP(D2,DB!A:F,6,0),"")</f>
        <v>SCECO</v>
      </c>
      <c r="J2" s="91" t="str">
        <f>IFERROR(VLOOKUP(D2,DB!A:G,7,0),"")</f>
        <v>Dead</v>
      </c>
      <c r="K2" s="93" t="s">
        <v>39117</v>
      </c>
      <c r="L2" s="87" t="str">
        <f>IFERROR(VLOOKUP(D2,DB!A:I,9,0),"")</f>
        <v>Latis</v>
      </c>
    </row>
    <row r="3" spans="1:16" ht="15" customHeight="1">
      <c r="A3" s="108"/>
      <c r="B3" s="108" t="str">
        <f>IFERROR(VLOOKUP(D3,DB!A:K,11,0),"")</f>
        <v/>
      </c>
      <c r="C3" s="89"/>
      <c r="D3" s="87"/>
      <c r="E3" s="90"/>
      <c r="F3" s="91"/>
      <c r="G3" s="92">
        <f t="shared" ref="G3:G13" ca="1" si="0">IFERROR(NOW()-F3,"")</f>
        <v>45996.718048263887</v>
      </c>
      <c r="H3" s="91"/>
      <c r="I3" s="108" t="str">
        <f>IFERROR(VLOOKUP(D3,DB!A:F,6,0),"")</f>
        <v/>
      </c>
      <c r="J3" s="108" t="str">
        <f>IFERROR(VLOOKUP(D3,DB!A:G,7,0),"")</f>
        <v/>
      </c>
      <c r="K3" s="93"/>
      <c r="L3" s="87" t="str">
        <f>IFERROR(VLOOKUP(D3,DB!A:I,9,0),"")</f>
        <v/>
      </c>
    </row>
    <row r="4" spans="1:16" ht="15" customHeight="1">
      <c r="A4" s="108"/>
      <c r="B4" s="108" t="str">
        <f>IFERROR(VLOOKUP(D4,DB!A:K,11,0),"")</f>
        <v/>
      </c>
      <c r="C4" s="89"/>
      <c r="D4" s="87"/>
      <c r="E4" s="90"/>
      <c r="F4" s="91"/>
      <c r="G4" s="92">
        <f t="shared" ca="1" si="0"/>
        <v>45996.718048263887</v>
      </c>
      <c r="H4" s="91"/>
      <c r="I4" s="108" t="str">
        <f>IFERROR(VLOOKUP(D4,DB!A:F,6,0),"")</f>
        <v/>
      </c>
      <c r="J4" s="108" t="str">
        <f>IFERROR(VLOOKUP(D4,DB!A:G,7,0),"")</f>
        <v/>
      </c>
      <c r="K4" s="93"/>
      <c r="L4" s="87" t="str">
        <f>IFERROR(VLOOKUP(D4,DB!A:I,9,0),"")</f>
        <v/>
      </c>
    </row>
    <row r="5" spans="1:16" ht="15" customHeight="1">
      <c r="A5" s="108"/>
      <c r="B5" s="108" t="str">
        <f>IFERROR(VLOOKUP(D5,DB!A:K,11,0),"")</f>
        <v/>
      </c>
      <c r="C5" s="89"/>
      <c r="D5" s="87"/>
      <c r="E5" s="90"/>
      <c r="F5" s="91"/>
      <c r="G5" s="92">
        <f t="shared" ca="1" si="0"/>
        <v>45996.718048263887</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45996.718048263887</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45996.718048263887</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45996.718048263887</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0"/>
        <v>45996.718048263887</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0"/>
        <v>45996.718048263887</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0"/>
        <v>45996.718048263887</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0"/>
        <v>45996.718048263887</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0"/>
        <v>45996.718048263887</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ref="G14:G77" ca="1" si="1">IFERROR(NOW()-F14,"")</f>
        <v>45996.718048263887</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45996.718048263887</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45996.718048263887</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45996.718048263887</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45996.718048263887</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45996.718048263887</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45996.718048263887</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45996.718048263887</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45996.718048263887</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45996.718048263887</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45996.718048263887</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45996.718048263887</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45996.718048263887</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45996.718048263887</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45996.718048263887</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45996.718048263887</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45996.718048263887</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45996.718048263887</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45996.718048263887</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45996.718048263887</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45996.718048263887</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45996.718048263887</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45996.718048263887</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45996.718048263887</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45996.718048263887</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45996.718048263887</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45996.718048263887</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45996.718048263887</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45996.718048263887</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45996.718048263887</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45996.718048263887</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45996.718048263887</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45996.718048263887</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45996.718048263887</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45996.718048263887</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45996.718048263887</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45996.718048263887</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45996.718048263887</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45996.718048263887</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45996.718048263887</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45996.718048263887</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45996.718048263887</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45996.718048263887</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45996.718048263887</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45996.718048263887</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45996.718048263887</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45996.718048263887</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45996.718048263887</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45996.718048263887</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45996.718048263887</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45996.718048263887</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45996.718048263887</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45996.718048263887</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45996.718048263887</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45996.718048263887</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45996.718048263887</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45996.718048263887</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45996.718048263887</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45996.718048263887</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1"/>
        <v>45996.718048263887</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1"/>
        <v>45996.718048263887</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1"/>
        <v>45996.718048263887</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1"/>
        <v>45996.718048263887</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1"/>
        <v>45996.718048263887</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ref="G78:G141" ca="1" si="2">IFERROR(NOW()-F78,"")</f>
        <v>45996.718048263887</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45996.718048263887</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45996.718048263887</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45996.718048263887</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45996.718048263887</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45996.718048263887</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45996.718048263887</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45996.718048263887</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45996.718048263887</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45996.718048263887</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45996.718048263887</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45996.718048263887</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45996.718048263887</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45996.718048263887</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45996.718048263887</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45996.718048263887</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45996.718048263887</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45996.718048263887</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45996.718048263887</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45996.718048263887</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45996.718048263887</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45996.718048263887</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45996.718048263887</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45996.718048263887</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45996.718048263887</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45996.718048263887</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45996.718048263887</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45996.718048263887</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45996.718048263887</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45996.718048263887</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45996.718048263887</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45996.718048263887</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45996.718048263887</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45996.718048263887</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45996.718048263887</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45996.718048263887</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45996.718048263887</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45996.718048263887</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45996.718048263887</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45996.718048263887</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45996.718048263887</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45996.718048263887</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45996.718048263887</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45996.718048263887</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45996.718048263887</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45996.718048263887</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45996.718048263887</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45996.718048263887</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45996.718048263887</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45996.718048263887</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45996.718048263887</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45996.718048263887</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45996.718048263887</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45996.718048263887</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45996.718048263887</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45996.718048263887</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45996.718048263887</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45996.718048263887</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45996.718048263887</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2"/>
        <v>45996.718048263887</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2"/>
        <v>45996.718048263887</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2"/>
        <v>45996.718048263887</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2"/>
        <v>45996.718048263887</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2"/>
        <v>45996.718048263887</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ref="G142:G187" ca="1" si="3">IFERROR(NOW()-F142,"")</f>
        <v>45996.718048263887</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45996.718048263887</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45996.718048263887</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45996.718048263887</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45996.718048263887</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45996.718048263887</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45996.718048263887</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45996.718048263887</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45996.718048263887</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45996.718048263887</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45996.718048263887</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45996.718048263887</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45996.718048263887</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45996.718048263887</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45996.718048263887</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45996.718048263887</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45996.718048263887</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45996.718048263887</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45996.718048263887</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45996.718048263887</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45996.718048263887</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45996.718048263887</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45996.718048263887</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45996.718048263887</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45996.718048263887</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45996.718048263887</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45996.718048263887</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45996.718048263887</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45996.718048263887</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45996.718048263887</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45996.718048263887</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45996.718048263887</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45996.718048263887</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45996.718048263887</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45996.718048263887</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45996.718048263887</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45996.718048263887</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45996.718048263887</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45996.718048263887</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45996.718048263887</v>
      </c>
      <c r="H181" s="91"/>
      <c r="I181" s="108" t="str">
        <f>IFERROR(VLOOKUP(D181,DB!A:F,6,0),"")</f>
        <v/>
      </c>
      <c r="J181" s="108" t="str">
        <f>IFERROR(VLOOKUP(D181,DB!A:G,7,0),"")</f>
        <v/>
      </c>
      <c r="K181" s="93"/>
      <c r="L181" s="87" t="str">
        <f>IFERROR(VLOOKUP(D181,DB!A:I,9,0),"")</f>
        <v/>
      </c>
    </row>
    <row r="182" spans="1:12" ht="15" customHeight="1">
      <c r="A182" s="108"/>
      <c r="B182" s="108" t="str">
        <f>IFERROR(VLOOKUP(D182,DB!A:K,11,0),"")</f>
        <v/>
      </c>
      <c r="C182" s="89"/>
      <c r="D182" s="87"/>
      <c r="E182" s="90"/>
      <c r="F182" s="91"/>
      <c r="G182" s="92">
        <f t="shared" ca="1" si="3"/>
        <v>45996.718048263887</v>
      </c>
      <c r="H182" s="91"/>
      <c r="I182" s="108" t="str">
        <f>IFERROR(VLOOKUP(D182,DB!A:F,6,0),"")</f>
        <v/>
      </c>
      <c r="J182" s="108" t="str">
        <f>IFERROR(VLOOKUP(D182,DB!A:G,7,0),"")</f>
        <v/>
      </c>
      <c r="K182" s="93"/>
      <c r="L182" s="87" t="str">
        <f>IFERROR(VLOOKUP(D182,DB!A:I,9,0),"")</f>
        <v/>
      </c>
    </row>
    <row r="183" spans="1:12" ht="15" customHeight="1">
      <c r="A183" s="108"/>
      <c r="B183" s="108" t="str">
        <f>IFERROR(VLOOKUP(D183,DB!A:K,11,0),"")</f>
        <v/>
      </c>
      <c r="C183" s="89"/>
      <c r="D183" s="87"/>
      <c r="E183" s="90"/>
      <c r="F183" s="91"/>
      <c r="G183" s="92">
        <f t="shared" ca="1" si="3"/>
        <v>45996.718048263887</v>
      </c>
      <c r="H183" s="91"/>
      <c r="I183" s="108" t="str">
        <f>IFERROR(VLOOKUP(D183,DB!A:F,6,0),"")</f>
        <v/>
      </c>
      <c r="J183" s="108" t="str">
        <f>IFERROR(VLOOKUP(D183,DB!A:G,7,0),"")</f>
        <v/>
      </c>
      <c r="K183" s="93"/>
      <c r="L183" s="87" t="str">
        <f>IFERROR(VLOOKUP(D183,DB!A:I,9,0),"")</f>
        <v/>
      </c>
    </row>
    <row r="184" spans="1:12" ht="15" customHeight="1">
      <c r="A184" s="108"/>
      <c r="B184" s="108" t="str">
        <f>IFERROR(VLOOKUP(D184,DB!A:K,11,0),"")</f>
        <v/>
      </c>
      <c r="C184" s="89"/>
      <c r="D184" s="87"/>
      <c r="E184" s="90"/>
      <c r="F184" s="91"/>
      <c r="G184" s="92">
        <f t="shared" ca="1" si="3"/>
        <v>45996.718048263887</v>
      </c>
      <c r="H184" s="91"/>
      <c r="I184" s="108" t="str">
        <f>IFERROR(VLOOKUP(D184,DB!A:F,6,0),"")</f>
        <v/>
      </c>
      <c r="J184" s="108" t="str">
        <f>IFERROR(VLOOKUP(D184,DB!A:G,7,0),"")</f>
        <v/>
      </c>
      <c r="K184" s="93"/>
      <c r="L184" s="87" t="str">
        <f>IFERROR(VLOOKUP(D184,DB!A:I,9,0),"")</f>
        <v/>
      </c>
    </row>
    <row r="185" spans="1:12" ht="15" customHeight="1">
      <c r="A185" s="108"/>
      <c r="B185" s="108" t="str">
        <f>IFERROR(VLOOKUP(D185,DB!A:K,11,0),"")</f>
        <v/>
      </c>
      <c r="C185" s="89"/>
      <c r="D185" s="87"/>
      <c r="E185" s="90"/>
      <c r="F185" s="91"/>
      <c r="G185" s="92">
        <f t="shared" ca="1" si="3"/>
        <v>45996.718048263887</v>
      </c>
      <c r="H185" s="91"/>
      <c r="I185" s="108" t="str">
        <f>IFERROR(VLOOKUP(D185,DB!A:F,6,0),"")</f>
        <v/>
      </c>
      <c r="J185" s="108" t="str">
        <f>IFERROR(VLOOKUP(D185,DB!A:G,7,0),"")</f>
        <v/>
      </c>
      <c r="K185" s="93"/>
      <c r="L185" s="87" t="str">
        <f>IFERROR(VLOOKUP(D185,DB!A:I,9,0),"")</f>
        <v/>
      </c>
    </row>
    <row r="186" spans="1:12" ht="15" customHeight="1">
      <c r="A186" s="108"/>
      <c r="B186" s="108" t="str">
        <f>IFERROR(VLOOKUP(D186,DB!A:K,11,0),"")</f>
        <v/>
      </c>
      <c r="C186" s="89"/>
      <c r="D186" s="87"/>
      <c r="E186" s="90"/>
      <c r="F186" s="91"/>
      <c r="G186" s="92">
        <f t="shared" ca="1" si="3"/>
        <v>45996.718048263887</v>
      </c>
      <c r="H186" s="91"/>
      <c r="I186" s="108" t="str">
        <f>IFERROR(VLOOKUP(D186,DB!A:F,6,0),"")</f>
        <v/>
      </c>
      <c r="J186" s="108" t="str">
        <f>IFERROR(VLOOKUP(D186,DB!A:G,7,0),"")</f>
        <v/>
      </c>
      <c r="K186" s="93"/>
      <c r="L186" s="87" t="str">
        <f>IFERROR(VLOOKUP(D186,DB!A:I,9,0),"")</f>
        <v/>
      </c>
    </row>
    <row r="187" spans="1:12" ht="15" customHeight="1">
      <c r="A187" s="108"/>
      <c r="B187" s="108" t="str">
        <f>IFERROR(VLOOKUP(D187,DB!A:K,11,0),"")</f>
        <v/>
      </c>
      <c r="C187" s="89"/>
      <c r="D187" s="87"/>
      <c r="E187" s="90"/>
      <c r="F187" s="91"/>
      <c r="G187" s="92">
        <f t="shared" ca="1" si="3"/>
        <v>45996.718048263887</v>
      </c>
      <c r="H187" s="91"/>
      <c r="I187" s="108" t="str">
        <f>IFERROR(VLOOKUP(D187,DB!A:F,6,0),"")</f>
        <v/>
      </c>
      <c r="J187" s="108" t="str">
        <f>IFERROR(VLOOKUP(D187,DB!A:G,7,0),"")</f>
        <v/>
      </c>
      <c r="K187" s="93"/>
      <c r="L187" s="87" t="str">
        <f>IFERROR(VLOOKUP(D187,DB!A:I,9,0),"")</f>
        <v/>
      </c>
    </row>
  </sheetData>
  <dataValidations count="2">
    <dataValidation allowBlank="1" showInputMessage="1" showErrorMessage="1" sqref="E1" xr:uid="{A4F81451-56CC-4543-9497-104C4E44EE4B}"/>
    <dataValidation type="list" allowBlank="1" showInputMessage="1" showErrorMessage="1" sqref="E2:E18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3"/>
  <sheetViews>
    <sheetView tabSelected="1" workbookViewId="0">
      <selection activeCell="F7" sqref="F7"/>
    </sheetView>
  </sheetViews>
  <sheetFormatPr defaultColWidth="11.19921875" defaultRowHeight="15"/>
  <cols>
    <col min="1" max="1" width="19.296875" style="129" customWidth="1"/>
    <col min="2" max="2" width="5" style="129" customWidth="1"/>
    <col min="3" max="3" width="5.5" style="129" customWidth="1"/>
    <col min="4" max="4" width="8.3984375" style="129" customWidth="1"/>
    <col min="5"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75.89843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39118</v>
      </c>
      <c r="B2" s="37" t="str">
        <f>IFERROR(VLOOKUP(D2,DB!A:K,11,0),"")</f>
        <v>R5</v>
      </c>
      <c r="C2" s="37">
        <v>3</v>
      </c>
      <c r="D2" s="101" t="s">
        <v>36085</v>
      </c>
      <c r="E2" s="37" t="s">
        <v>39106</v>
      </c>
      <c r="F2" s="38">
        <v>45891.832060185188</v>
      </c>
      <c r="G2" s="103">
        <f ca="1">IFERROR(NOW()-F2,"")</f>
        <v>104.88598807869857</v>
      </c>
      <c r="H2" s="38">
        <v>45891.790393518517</v>
      </c>
      <c r="I2" s="37" t="str">
        <f>IFERROR(VLOOKUP(D2,DB!A:F,6,0),"")</f>
        <v>Generator-SG</v>
      </c>
      <c r="J2" s="37" t="str">
        <f>IFERROR(VLOOKUP(D2,DB!A:G,7,0),"")</f>
        <v>Vandalized</v>
      </c>
      <c r="K2" s="37" t="s">
        <v>39119</v>
      </c>
      <c r="L2" s="37" t="str">
        <f>IFERROR(VLOOKUP(D2,DB!A:I,9,0),"")</f>
        <v>Latis</v>
      </c>
      <c r="M2" s="100"/>
    </row>
    <row r="3" spans="1:13" s="39" customFormat="1" ht="30.75">
      <c r="A3" s="37" t="s">
        <v>39120</v>
      </c>
      <c r="B3" s="37" t="str">
        <f>IFERROR(VLOOKUP(D3,DB!A:K,11,0),"")</f>
        <v>R5</v>
      </c>
      <c r="C3" s="37">
        <v>1</v>
      </c>
      <c r="D3" s="37" t="s">
        <v>33407</v>
      </c>
      <c r="E3" s="37" t="s">
        <v>39109</v>
      </c>
      <c r="F3" s="38">
        <v>45926.188877314817</v>
      </c>
      <c r="G3" s="103">
        <f t="shared" ref="G3" ca="1" si="0">IFERROR(NOW()-F3,"")</f>
        <v>70.529170949070249</v>
      </c>
      <c r="H3" s="38">
        <v>45926.158159722225</v>
      </c>
      <c r="I3" s="37" t="str">
        <f>IFERROR(VLOOKUP(D3,DB!A:F,6,0),"")</f>
        <v>SCECO</v>
      </c>
      <c r="J3" s="37" t="str">
        <f>IFERROR(VLOOKUP(D3,DB!A:G,7,0),"")</f>
        <v>Good</v>
      </c>
      <c r="K3" s="37" t="s">
        <v>39121</v>
      </c>
      <c r="L3" s="37" t="str">
        <f>IFERROR(VLOOKUP(D3,DB!A:I,9,0),"")</f>
        <v>Latis</v>
      </c>
      <c r="M3" s="100"/>
    </row>
    <row r="4" spans="1:13" s="39" customFormat="1" ht="39.75" customHeight="1">
      <c r="A4" s="104" t="s">
        <v>39122</v>
      </c>
      <c r="B4" s="104" t="str">
        <f>IFERROR(VLOOKUP(D4,DB!A:K,11,0),"")</f>
        <v>R5</v>
      </c>
      <c r="C4" s="104">
        <v>1</v>
      </c>
      <c r="D4" s="104" t="s">
        <v>34832</v>
      </c>
      <c r="E4" s="104" t="s">
        <v>39109</v>
      </c>
      <c r="F4" s="105">
        <v>45948.661111111112</v>
      </c>
      <c r="G4" s="106">
        <f t="shared" ref="G4" ca="1" si="1">IFERROR(NOW()-F4,"")</f>
        <v>48.056937152774481</v>
      </c>
      <c r="H4" s="105">
        <v>45948.661111111112</v>
      </c>
      <c r="I4" s="104" t="str">
        <f>IFERROR(VLOOKUP(D4,DB!A:F,6,0),"")</f>
        <v>SCECO</v>
      </c>
      <c r="J4" s="104" t="str">
        <f>IFERROR(VLOOKUP(D4,DB!A:G,7,0),"")</f>
        <v>Dead</v>
      </c>
      <c r="K4" s="104" t="s">
        <v>39123</v>
      </c>
      <c r="L4" s="104" t="str">
        <f>IFERROR(VLOOKUP(D4,DB!A:I,9,0),"")</f>
        <v>Latis</v>
      </c>
    </row>
    <row r="5" spans="1:13" s="39" customFormat="1" ht="30.75">
      <c r="A5" s="104" t="s">
        <v>39124</v>
      </c>
      <c r="B5" s="104" t="str">
        <f>IFERROR(VLOOKUP(D5,DB!A:K,11,0),"")</f>
        <v>R5</v>
      </c>
      <c r="C5" s="104">
        <v>1</v>
      </c>
      <c r="D5" s="104" t="s">
        <v>36592</v>
      </c>
      <c r="E5" s="104" t="s">
        <v>39106</v>
      </c>
      <c r="F5" s="105">
        <v>45981.373298611114</v>
      </c>
      <c r="G5" s="106">
        <f ca="1">IFERROR(NOW()-F5,"")</f>
        <v>15.344749652773316</v>
      </c>
      <c r="H5" s="133">
        <v>45981.360798611109</v>
      </c>
      <c r="I5" s="104" t="str">
        <f>IFERROR(VLOOKUP(D5,DB!A:F,6,0),"")</f>
        <v>SCECO</v>
      </c>
      <c r="J5" s="104" t="str">
        <f>IFERROR(VLOOKUP(D5,DB!A:G,7,0),"")</f>
        <v>Dead</v>
      </c>
      <c r="K5" s="104" t="s">
        <v>39125</v>
      </c>
      <c r="L5" s="104" t="str">
        <f>IFERROR(VLOOKUP(D5,DB!A:I,9,0),"")</f>
        <v>Latis</v>
      </c>
    </row>
    <row r="6" spans="1:13">
      <c r="A6" s="37" t="s">
        <v>39126</v>
      </c>
      <c r="B6" s="37" t="str">
        <f>IFERROR(VLOOKUP(D6,DB!A:K,11,0),"")</f>
        <v>R5</v>
      </c>
      <c r="C6" s="104">
        <v>1</v>
      </c>
      <c r="D6" s="37" t="s">
        <v>33687</v>
      </c>
      <c r="E6" s="37" t="s">
        <v>39109</v>
      </c>
      <c r="F6" s="38">
        <v>45996.650949074072</v>
      </c>
      <c r="G6" s="132">
        <f t="shared" ref="G6:G23" ca="1" si="2">IFERROR(NOW()-F6,"")</f>
        <v>6.7099189815053251E-2</v>
      </c>
      <c r="H6" s="38">
        <v>45996.659282407411</v>
      </c>
      <c r="I6" s="37" t="str">
        <f>IFERROR(VLOOKUP(D6,DB!A:F,6,0),"")</f>
        <v>SCECO</v>
      </c>
      <c r="J6" s="37" t="str">
        <f>IFERROR(VLOOKUP(D6,DB!A:G,7,0),"")</f>
        <v>Good</v>
      </c>
      <c r="K6" s="37" t="s">
        <v>39127</v>
      </c>
      <c r="L6" s="37" t="str">
        <f>IFERROR(VLOOKUP(D6,DB!A:I,9,0),"")</f>
        <v>Latis</v>
      </c>
    </row>
    <row r="7" spans="1:13">
      <c r="A7" s="37"/>
      <c r="B7" s="37" t="str">
        <f>IFERROR(VLOOKUP(D7,DB!A:K,11,0),"")</f>
        <v/>
      </c>
      <c r="C7" s="37"/>
      <c r="D7" s="37"/>
      <c r="E7" s="37"/>
      <c r="F7" s="38"/>
      <c r="G7" s="132">
        <f t="shared" ca="1" si="2"/>
        <v>45996.718048263887</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2">
        <f t="shared" ca="1" si="2"/>
        <v>45996.718048263887</v>
      </c>
      <c r="H8" s="38"/>
      <c r="I8" s="37" t="str">
        <f>IFERROR(VLOOKUP(D8,DB!A:F,6,0),"")</f>
        <v/>
      </c>
      <c r="J8" s="37" t="str">
        <f>IFERROR(VLOOKUP(D8,DB!A:G,7,0),"")</f>
        <v/>
      </c>
      <c r="K8" s="37"/>
      <c r="L8" s="37" t="str">
        <f>IFERROR(VLOOKUP(D8,DB!A:I,9,0),"")</f>
        <v/>
      </c>
    </row>
    <row r="9" spans="1:13" ht="15.75">
      <c r="A9" s="37"/>
      <c r="B9" s="37" t="str">
        <f>IFERROR(VLOOKUP(D9,DB!A:K,11,0),"")</f>
        <v/>
      </c>
      <c r="C9" s="37"/>
      <c r="D9" s="150"/>
      <c r="E9" s="37"/>
      <c r="F9" s="38"/>
      <c r="G9" s="132">
        <f t="shared" ca="1" si="2"/>
        <v>45996.718048263887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45996.718048263887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45996.718048263887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45996.718048263887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45996.718048263887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45996.718048263887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45996.718048263887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45996.718048263887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45996.718048263887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2"/>
        <v>45996.718048263887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2"/>
        <v>45996.718048263887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2"/>
        <v>45996.718048263887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2"/>
        <v>45996.718048263887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2"/>
        <v>45996.718048263887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2"/>
        <v>45996.718048263887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ref="G24:G55" ca="1" si="3">IFERROR(NOW()-F24,"")</f>
        <v>45996.718048263887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45996.718048263887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45996.718048263887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45996.718048263887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45996.718048263887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45996.718048263887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45996.718048263887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45996.718048263887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45996.718048263887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45996.718048263887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45996.718048263887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45996.718048263887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45996.718048263887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45996.718048263887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45996.718048263887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45996.718048263887</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45996.718048263887</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45996.718048263887</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45996.718048263887</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45996.718048263887</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45996.718048263887</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45996.718048263887</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45996.718048263887</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2">
        <f t="shared" ca="1" si="3"/>
        <v>45996.718048263887</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2">
        <f t="shared" ca="1" si="3"/>
        <v>45996.718048263887</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2">
        <f t="shared" ca="1" si="3"/>
        <v>45996.718048263887</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2">
        <f t="shared" ca="1" si="3"/>
        <v>45996.718048263887</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2">
        <f t="shared" ca="1" si="3"/>
        <v>45996.718048263887</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2">
        <f t="shared" ca="1" si="3"/>
        <v>45996.718048263887</v>
      </c>
      <c r="H52" s="38"/>
      <c r="I52" s="37" t="str">
        <f>IFERROR(VLOOKUP(D52,DB!A:F,6,0),"")</f>
        <v/>
      </c>
      <c r="J52" s="37" t="str">
        <f>IFERROR(VLOOKUP(D52,DB!A:G,7,0),"")</f>
        <v/>
      </c>
      <c r="K52" s="37"/>
      <c r="L52" s="37" t="str">
        <f>IFERROR(VLOOKUP(D52,DB!A:I,9,0),"")</f>
        <v/>
      </c>
    </row>
    <row r="53" spans="1:12">
      <c r="A53" s="147"/>
      <c r="B53" s="147" t="str">
        <f>IFERROR(VLOOKUP(D53,DB!A:K,11,0),"")</f>
        <v/>
      </c>
      <c r="C53" s="147"/>
      <c r="D53" s="147"/>
      <c r="E53" s="147"/>
      <c r="F53" s="148"/>
      <c r="G53" s="149">
        <f t="shared" ca="1" si="3"/>
        <v>45996.718048263887</v>
      </c>
      <c r="H53" s="148"/>
      <c r="I53" s="147" t="str">
        <f>IFERROR(VLOOKUP(D53,DB!A:F,6,0),"")</f>
        <v/>
      </c>
      <c r="J53" s="147" t="str">
        <f>IFERROR(VLOOKUP(D53,DB!A:G,7,0),"")</f>
        <v/>
      </c>
      <c r="K53" s="147"/>
      <c r="L53" s="147" t="str">
        <f>IFERROR(VLOOKUP(D53,DB!A:I,9,0),"")</f>
        <v/>
      </c>
    </row>
  </sheetData>
  <dataValidations count="2">
    <dataValidation allowBlank="1" showInputMessage="1" showErrorMessage="1" sqref="E1" xr:uid="{920C6338-E771-4DAE-8C89-92A9093EA4DE}"/>
    <dataValidation type="list" allowBlank="1" showInputMessage="1" showErrorMessage="1" sqref="E2:E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2"/>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c r="B2" s="116" t="str">
        <f>IFERROR(VLOOKUP(D2,DB!A:K,11,0),"")</f>
        <v/>
      </c>
      <c r="C2" s="117"/>
      <c r="D2" s="116"/>
      <c r="E2" s="139"/>
      <c r="F2" s="118"/>
      <c r="G2" s="72">
        <f t="shared" ref="G2:G56" ca="1" si="0">IFERROR(NOW()-F2,"-")</f>
        <v>45996.718048263887</v>
      </c>
      <c r="H2" s="118"/>
      <c r="I2" s="116" t="str">
        <f>IFERROR(VLOOKUP(D2,DB!A:F,6,0),"")</f>
        <v/>
      </c>
      <c r="J2" s="116" t="str">
        <f>IFERROR(VLOOKUP(D2,DB!A:G,7,0),"")</f>
        <v/>
      </c>
      <c r="K2" s="119"/>
      <c r="L2" s="134" t="str">
        <f>IFERROR(VLOOKUP(D2,DB!A:I,9,0),"")</f>
        <v/>
      </c>
    </row>
    <row r="3" spans="1:16382" ht="31.5" customHeight="1">
      <c r="A3" s="115"/>
      <c r="B3" s="116" t="str">
        <f>IFERROR(VLOOKUP(D3,DB!A:K,11,0),"")</f>
        <v/>
      </c>
      <c r="C3" s="117"/>
      <c r="D3" s="116"/>
      <c r="E3" s="139"/>
      <c r="F3" s="118"/>
      <c r="G3" s="72">
        <f t="shared" ca="1" si="0"/>
        <v>45996.718048263887</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45996.718048263887</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45996.718048263887</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45996.718048263887</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45996.718048263887</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45996.718048263887</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45996.718048263887</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45996.718048263887</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45996.718048263887</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45996.718048263887</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45996.718048263887</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45996.718048263887</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45996.718048263887</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45996.718048263887</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45996.718048263887</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45996.718048263887</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45996.718048263887</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45996.718048263887</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45996.718048263887</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45996.718048263887</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45996.718048263887</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45996.718048263887</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45996.718048263887</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45996.718048263887</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45996.718048263887</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45996.718048263887</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45996.718048263887</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45996.718048263887</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45996.718048263887</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45996.718048263887</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45996.718048263887</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45996.718048263887</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45996.718048263887</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45996.718048263887</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45996.718048263887</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45996.718048263887</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45996.718048263887</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45996.718048263887</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45996.718048263887</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45996.718048263887</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45996.718048263887</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45996.718048263887</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45996.718048263887</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45996.718048263887</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45996.718048263887</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45996.718048263887</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45996.718048263887</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0"/>
        <v>45996.718048263887</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0"/>
        <v>45996.718048263887</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0"/>
        <v>45996.718048263887</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0"/>
        <v>45996.718048263887</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0"/>
        <v>45996.718048263887</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0"/>
        <v>45996.718048263887</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0"/>
        <v>45996.718048263887</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ref="G57:G120" ca="1" si="1">IFERROR(NOW()-F57,"-")</f>
        <v>45996.718048263887</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1"/>
        <v>45996.718048263887</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45996.718048263887</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45996.718048263887</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45996.718048263887</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45996.718048263887</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45996.718048263887</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45996.718048263887</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45996.718048263887</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45996.718048263887</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45996.718048263887</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45996.718048263887</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45996.718048263887</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45996.718048263887</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45996.718048263887</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45996.718048263887</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45996.718048263887</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45996.718048263887</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45996.718048263887</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45996.718048263887</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45996.718048263887</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45996.718048263887</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45996.718048263887</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45996.718048263887</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45996.718048263887</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45996.718048263887</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45996.718048263887</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45996.718048263887</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45996.718048263887</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45996.718048263887</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45996.718048263887</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45996.718048263887</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45996.718048263887</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45996.718048263887</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45996.718048263887</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45996.718048263887</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45996.718048263887</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45996.718048263887</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45996.718048263887</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45996.718048263887</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45996.718048263887</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45996.718048263887</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45996.718048263887</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45996.718048263887</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45996.718048263887</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45996.718048263887</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45996.718048263887</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45996.718048263887</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45996.718048263887</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45996.718048263887</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45996.718048263887</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45996.718048263887</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45996.718048263887</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45996.718048263887</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45996.718048263887</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45996.718048263887</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45996.718048263887</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1"/>
        <v>45996.718048263887</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1"/>
        <v>45996.718048263887</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1"/>
        <v>45996.718048263887</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1"/>
        <v>45996.718048263887</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1"/>
        <v>45996.718048263887</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1"/>
        <v>45996.718048263887</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1"/>
        <v>45996.718048263887</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ref="G121:G184" ca="1" si="2">IFERROR(NOW()-F121,"-")</f>
        <v>45996.718048263887</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2"/>
        <v>45996.718048263887</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45996.718048263887</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45996.718048263887</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45996.718048263887</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45996.718048263887</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45996.718048263887</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45996.718048263887</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45996.718048263887</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45996.718048263887</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45996.718048263887</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45996.718048263887</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45996.718048263887</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45996.718048263887</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45996.718048263887</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45996.718048263887</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45996.718048263887</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45996.718048263887</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45996.718048263887</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45996.718048263887</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45996.718048263887</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45996.718048263887</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45996.718048263887</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45996.718048263887</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45996.718048263887</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45996.718048263887</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45996.718048263887</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45996.718048263887</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45996.718048263887</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45996.718048263887</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45996.718048263887</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45996.718048263887</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45996.718048263887</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45996.718048263887</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45996.718048263887</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45996.718048263887</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45996.718048263887</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45996.718048263887</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45996.718048263887</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45996.718048263887</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45996.718048263887</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45996.718048263887</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45996.718048263887</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45996.718048263887</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45996.718048263887</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45996.718048263887</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45996.718048263887</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45996.718048263887</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45996.718048263887</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45996.718048263887</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45996.718048263887</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45996.718048263887</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45996.718048263887</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45996.718048263887</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45996.718048263887</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45996.718048263887</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45996.718048263887</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2"/>
        <v>45996.718048263887</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2"/>
        <v>45996.718048263887</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2"/>
        <v>45996.718048263887</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2"/>
        <v>45996.718048263887</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2"/>
        <v>45996.718048263887</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2"/>
        <v>45996.718048263887</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2"/>
        <v>45996.718048263887</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ref="G185:G248" ca="1" si="3">IFERROR(NOW()-F185,"-")</f>
        <v>45996.718048263887</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3"/>
        <v>45996.718048263887</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45996.718048263887</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45996.718048263887</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45996.718048263887</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45996.718048263887</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45996.718048263887</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45996.718048263887</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45996.718048263887</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45996.718048263887</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45996.718048263887</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45996.718048263887</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45996.718048263887</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45996.718048263887</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45996.718048263887</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45996.718048263887</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45996.718048263887</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45996.718048263887</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45996.718048263887</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45996.718048263887</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45996.718048263887</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45996.718048263887</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45996.718048263887</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45996.718048263887</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45996.718048263887</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45996.718048263887</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45996.718048263887</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45996.718048263887</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45996.718048263887</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45996.718048263887</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45996.718048263887</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45996.718048263887</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45996.718048263887</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45996.718048263887</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45996.718048263887</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45996.718048263887</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45996.718048263887</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45996.718048263887</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45996.718048263887</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45996.718048263887</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45996.718048263887</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45996.718048263887</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45996.718048263887</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45996.718048263887</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45996.718048263887</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45996.718048263887</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45996.718048263887</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45996.718048263887</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45996.718048263887</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45996.718048263887</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45996.718048263887</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45996.718048263887</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45996.718048263887</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45996.718048263887</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45996.718048263887</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45996.718048263887</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45996.718048263887</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3"/>
        <v>45996.718048263887</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3"/>
        <v>45996.718048263887</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3"/>
        <v>45996.718048263887</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3"/>
        <v>45996.718048263887</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3"/>
        <v>45996.718048263887</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3"/>
        <v>45996.718048263887</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3"/>
        <v>45996.718048263887</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ref="G249:G312" ca="1" si="4">IFERROR(NOW()-F249,"-")</f>
        <v>45996.718048263887</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4"/>
        <v>45996.718048263887</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45996.718048263887</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45996.718048263887</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45996.718048263887</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45996.718048263887</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45996.718048263887</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45996.718048263887</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45996.718048263887</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45996.718048263887</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45996.718048263887</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45996.718048263887</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45996.718048263887</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45996.718048263887</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45996.718048263887</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45996.718048263887</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45996.718048263887</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45996.718048263887</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45996.718048263887</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45996.718048263887</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45996.718048263887</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45996.718048263887</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45996.718048263887</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45996.718048263887</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45996.718048263887</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45996.718048263887</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45996.718048263887</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45996.718048263887</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45996.718048263887</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45996.718048263887</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45996.718048263887</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45996.718048263887</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45996.718048263887</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45996.718048263887</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45996.718048263887</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45996.718048263887</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45996.718048263887</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45996.718048263887</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45996.718048263887</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45996.718048263887</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45996.718048263887</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45996.718048263887</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45996.718048263887</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45996.718048263887</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45996.718048263887</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45996.718048263887</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45996.718048263887</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45996.718048263887</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45996.718048263887</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45996.718048263887</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45996.718048263887</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45996.718048263887</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45996.718048263887</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45996.718048263887</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45996.718048263887</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45996.718048263887</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45996.718048263887</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4"/>
        <v>45996.718048263887</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4"/>
        <v>45996.718048263887</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4"/>
        <v>45996.718048263887</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4"/>
        <v>45996.718048263887</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4"/>
        <v>45996.718048263887</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4"/>
        <v>45996.718048263887</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4"/>
        <v>45996.718048263887</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ref="G313:G376" ca="1" si="5">IFERROR(NOW()-F313,"-")</f>
        <v>45996.718048263887</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5"/>
        <v>45996.718048263887</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45996.718048263887</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45996.718048263887</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45996.718048263887</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45996.718048263887</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45996.718048263887</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45996.718048263887</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45996.718048263887</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45996.718048263887</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45996.718048263887</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45996.718048263887</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45996.718048263887</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45996.718048263887</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45996.718048263887</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45996.718048263887</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45996.718048263887</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45996.718048263887</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45996.718048263887</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45996.718048263887</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45996.718048263887</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45996.718048263887</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45996.718048263887</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45996.718048263887</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45996.718048263887</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45996.718048263887</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45996.718048263887</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45996.718048263887</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45996.718048263887</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45996.718048263887</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45996.718048263887</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45996.718048263887</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45996.718048263887</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45996.718048263887</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45996.718048263887</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45996.718048263887</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45996.718048263887</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45996.718048263887</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45996.718048263887</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45996.718048263887</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45996.718048263887</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45996.718048263887</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45996.718048263887</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45996.718048263887</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45996.718048263887</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45996.718048263887</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45996.718048263887</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45996.718048263887</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45996.718048263887</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45996.718048263887</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45996.718048263887</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45996.718048263887</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45996.718048263887</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45996.718048263887</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45996.718048263887</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45996.718048263887</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45996.718048263887</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5"/>
        <v>45996.718048263887</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5"/>
        <v>45996.718048263887</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5"/>
        <v>45996.718048263887</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5"/>
        <v>45996.718048263887</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5"/>
        <v>45996.718048263887</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5"/>
        <v>45996.718048263887</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5"/>
        <v>45996.718048263887</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ref="G377:G440" ca="1" si="6">IFERROR(NOW()-F377,"-")</f>
        <v>45996.718048263887</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6"/>
        <v>45996.718048263887</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45996.718048263887</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45996.718048263887</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45996.718048263887</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45996.718048263887</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45996.718048263887</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45996.718048263887</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45996.718048263887</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45996.718048263887</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45996.718048263887</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45996.718048263887</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45996.718048263887</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45996.718048263887</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45996.718048263887</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45996.718048263887</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45996.718048263887</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45996.718048263887</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45996.718048263887</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45996.718048263887</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45996.718048263887</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45996.718048263887</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45996.718048263887</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45996.718048263887</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45996.718048263887</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45996.718048263887</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45996.718048263887</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45996.718048263887</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45996.718048263887</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45996.718048263887</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45996.718048263887</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45996.718048263887</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45996.718048263887</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45996.718048263887</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45996.718048263887</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45996.718048263887</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45996.718048263887</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45996.718048263887</v>
      </c>
      <c r="H414" s="118"/>
      <c r="I414" s="116" t="str">
        <f>IFERROR(VLOOKUP(D414,DB!A:F,6,0),"")</f>
        <v/>
      </c>
      <c r="J414" s="116" t="str">
        <f>IFERROR(VLOOKUP(D414,DB!A:G,7,0),"")</f>
        <v/>
      </c>
      <c r="K414" s="119"/>
      <c r="L414" s="134" t="str">
        <f>IFERROR(VLOOKUP(D414,DB!A:I,9,0),"")</f>
        <v/>
      </c>
    </row>
    <row r="415" spans="1:12" ht="31.5" customHeight="1">
      <c r="A415" s="115"/>
      <c r="B415" s="116" t="str">
        <f>IFERROR(VLOOKUP(D415,DB!A:K,11,0),"")</f>
        <v/>
      </c>
      <c r="C415" s="117"/>
      <c r="D415" s="116"/>
      <c r="E415" s="139"/>
      <c r="F415" s="118"/>
      <c r="G415" s="72">
        <f t="shared" ca="1" si="6"/>
        <v>45996.718048263887</v>
      </c>
      <c r="H415" s="118"/>
      <c r="I415" s="116" t="str">
        <f>IFERROR(VLOOKUP(D415,DB!A:F,6,0),"")</f>
        <v/>
      </c>
      <c r="J415" s="116" t="str">
        <f>IFERROR(VLOOKUP(D415,DB!A:G,7,0),"")</f>
        <v/>
      </c>
      <c r="K415" s="119"/>
      <c r="L415" s="134" t="str">
        <f>IFERROR(VLOOKUP(D415,DB!A:I,9,0),"")</f>
        <v/>
      </c>
    </row>
    <row r="416" spans="1:12" ht="31.5" customHeight="1">
      <c r="A416" s="115"/>
      <c r="B416" s="116" t="str">
        <f>IFERROR(VLOOKUP(D416,DB!A:K,11,0),"")</f>
        <v/>
      </c>
      <c r="C416" s="117"/>
      <c r="D416" s="116"/>
      <c r="E416" s="139"/>
      <c r="F416" s="118"/>
      <c r="G416" s="72">
        <f t="shared" ca="1" si="6"/>
        <v>45996.718048263887</v>
      </c>
      <c r="H416" s="118"/>
      <c r="I416" s="116" t="str">
        <f>IFERROR(VLOOKUP(D416,DB!A:F,6,0),"")</f>
        <v/>
      </c>
      <c r="J416" s="116" t="str">
        <f>IFERROR(VLOOKUP(D416,DB!A:G,7,0),"")</f>
        <v/>
      </c>
      <c r="K416" s="119"/>
      <c r="L416" s="134" t="str">
        <f>IFERROR(VLOOKUP(D416,DB!A:I,9,0),"")</f>
        <v/>
      </c>
    </row>
    <row r="417" spans="1:12" ht="31.5" customHeight="1">
      <c r="A417" s="115"/>
      <c r="B417" s="116" t="str">
        <f>IFERROR(VLOOKUP(D417,DB!A:K,11,0),"")</f>
        <v/>
      </c>
      <c r="C417" s="117"/>
      <c r="D417" s="116"/>
      <c r="E417" s="139"/>
      <c r="F417" s="118"/>
      <c r="G417" s="72">
        <f t="shared" ca="1" si="6"/>
        <v>45996.718048263887</v>
      </c>
      <c r="H417" s="118"/>
      <c r="I417" s="116" t="str">
        <f>IFERROR(VLOOKUP(D417,DB!A:F,6,0),"")</f>
        <v/>
      </c>
      <c r="J417" s="116" t="str">
        <f>IFERROR(VLOOKUP(D417,DB!A:G,7,0),"")</f>
        <v/>
      </c>
      <c r="K417" s="119"/>
      <c r="L417" s="134" t="str">
        <f>IFERROR(VLOOKUP(D417,DB!A:I,9,0),"")</f>
        <v/>
      </c>
    </row>
    <row r="418" spans="1:12" ht="31.5" customHeight="1">
      <c r="A418" s="115"/>
      <c r="B418" s="116" t="str">
        <f>IFERROR(VLOOKUP(D418,DB!A:K,11,0),"")</f>
        <v/>
      </c>
      <c r="C418" s="117"/>
      <c r="D418" s="116"/>
      <c r="E418" s="139"/>
      <c r="F418" s="118"/>
      <c r="G418" s="72">
        <f t="shared" ca="1" si="6"/>
        <v>45996.718048263887</v>
      </c>
      <c r="H418" s="118"/>
      <c r="I418" s="116" t="str">
        <f>IFERROR(VLOOKUP(D418,DB!A:F,6,0),"")</f>
        <v/>
      </c>
      <c r="J418" s="116" t="str">
        <f>IFERROR(VLOOKUP(D418,DB!A:G,7,0),"")</f>
        <v/>
      </c>
      <c r="K418" s="119"/>
      <c r="L418" s="134" t="str">
        <f>IFERROR(VLOOKUP(D418,DB!A:I,9,0),"")</f>
        <v/>
      </c>
    </row>
    <row r="419" spans="1:12" ht="31.5" customHeight="1">
      <c r="A419" s="115"/>
      <c r="B419" s="116" t="str">
        <f>IFERROR(VLOOKUP(D419,DB!A:K,11,0),"")</f>
        <v/>
      </c>
      <c r="C419" s="117"/>
      <c r="D419" s="116"/>
      <c r="E419" s="139"/>
      <c r="F419" s="118"/>
      <c r="G419" s="72">
        <f t="shared" ca="1" si="6"/>
        <v>45996.718048263887</v>
      </c>
      <c r="H419" s="118"/>
      <c r="I419" s="116" t="str">
        <f>IFERROR(VLOOKUP(D419,DB!A:F,6,0),"")</f>
        <v/>
      </c>
      <c r="J419" s="116" t="str">
        <f>IFERROR(VLOOKUP(D419,DB!A:G,7,0),"")</f>
        <v/>
      </c>
      <c r="K419" s="119"/>
      <c r="L419" s="134" t="str">
        <f>IFERROR(VLOOKUP(D419,DB!A:I,9,0),"")</f>
        <v/>
      </c>
    </row>
    <row r="420" spans="1:12" ht="31.5" customHeight="1">
      <c r="A420" s="115"/>
      <c r="B420" s="116" t="str">
        <f>IFERROR(VLOOKUP(D420,DB!A:K,11,0),"")</f>
        <v/>
      </c>
      <c r="C420" s="117"/>
      <c r="D420" s="116"/>
      <c r="E420" s="139"/>
      <c r="F420" s="118"/>
      <c r="G420" s="72">
        <f t="shared" ca="1" si="6"/>
        <v>45996.718048263887</v>
      </c>
      <c r="H420" s="118"/>
      <c r="I420" s="116" t="str">
        <f>IFERROR(VLOOKUP(D420,DB!A:F,6,0),"")</f>
        <v/>
      </c>
      <c r="J420" s="116" t="str">
        <f>IFERROR(VLOOKUP(D420,DB!A:G,7,0),"")</f>
        <v/>
      </c>
      <c r="K420" s="119"/>
      <c r="L420" s="134" t="str">
        <f>IFERROR(VLOOKUP(D420,DB!A:I,9,0),"")</f>
        <v/>
      </c>
    </row>
    <row r="421" spans="1:12" ht="31.5" customHeight="1">
      <c r="A421" s="115"/>
      <c r="B421" s="116" t="str">
        <f>IFERROR(VLOOKUP(D421,DB!A:K,11,0),"")</f>
        <v/>
      </c>
      <c r="C421" s="117"/>
      <c r="D421" s="116"/>
      <c r="E421" s="139"/>
      <c r="F421" s="118"/>
      <c r="G421" s="72">
        <f t="shared" ca="1" si="6"/>
        <v>45996.718048263887</v>
      </c>
      <c r="H421" s="118"/>
      <c r="I421" s="116" t="str">
        <f>IFERROR(VLOOKUP(D421,DB!A:F,6,0),"")</f>
        <v/>
      </c>
      <c r="J421" s="116" t="str">
        <f>IFERROR(VLOOKUP(D421,DB!A:G,7,0),"")</f>
        <v/>
      </c>
      <c r="K421" s="119"/>
      <c r="L421" s="134" t="str">
        <f>IFERROR(VLOOKUP(D421,DB!A:I,9,0),"")</f>
        <v/>
      </c>
    </row>
    <row r="422" spans="1:12" ht="31.5" customHeight="1">
      <c r="A422" s="140"/>
      <c r="B422" s="141" t="str">
        <f>IFERROR(VLOOKUP(D422,DB!A:K,11,0),"")</f>
        <v/>
      </c>
      <c r="C422" s="142"/>
      <c r="D422" s="141"/>
      <c r="E422" s="139"/>
      <c r="F422" s="143"/>
      <c r="G422" s="144">
        <f t="shared" ca="1" si="6"/>
        <v>45996.718048263887</v>
      </c>
      <c r="H422" s="143"/>
      <c r="I422" s="141" t="str">
        <f>IFERROR(VLOOKUP(D422,DB!A:F,6,0),"")</f>
        <v/>
      </c>
      <c r="J422" s="141" t="str">
        <f>IFERROR(VLOOKUP(D422,DB!A:G,7,0),"")</f>
        <v/>
      </c>
      <c r="K422" s="145"/>
      <c r="L422" s="146" t="str">
        <f>IFERROR(VLOOKUP(D422,DB!A:I,9,0),"")</f>
        <v/>
      </c>
    </row>
  </sheetData>
  <dataValidations count="2">
    <dataValidation allowBlank="1" showInputMessage="1" showErrorMessage="1" sqref="E1" xr:uid="{9E1BC488-8814-4F8A-8DBE-742B3278AB71}"/>
    <dataValidation type="list" allowBlank="1" showInputMessage="1" showErrorMessage="1" sqref="E2:E42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2025-12-05T14:16:01Z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