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57" documentId="120_S{2AC9BD13-BADA-5192-A53E-5A8FF88502F6}" xr6:coauthVersionLast="47" xr6:coauthVersionMax="47" xr10:uidLastSave="{157C7762-070F-4F23-BF62-9123A0FDE48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<sst xmlns="http://schemas.openxmlformats.org/spreadsheetml/2006/main" count="181511" uniqueCount="39132">
  <si>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</si>
  <si>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</si>
  <si>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</si>
  <si>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</si>
  <si>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</si>
  <si>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</si>
  <si>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</si>
  <si>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</si>
  <si>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</si>
  <si>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</si>
  <si>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</si>
  <si>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</si>
  <si>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</si>
  <si>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</si>
  <si>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</si>
  <si>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</si>
  <si>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</si>
  <si>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</si>
  <si>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</si>
  <si>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</si>
  <si>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</si>
  <si>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</si>
  <si>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</si>
  <si>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</si>
  <si>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</si>
  <si>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</si>
  <si>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</si>
  <si>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</si>
  <si>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</si>
  <si>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</si>
  <si>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</si>
  <si>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</si>
  <si>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</si>
  <si>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</si>
  <si>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</si>
  <si>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</si>
  <si>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</si>
  <si>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</si>
  <si>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</si>
  <si>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</si>
  <si>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</si>
  <si>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</si>
  <si>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</si>
  <si>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</si>
  <si>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</si>
  <si>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</si>
  <si>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</si>
  <si>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</si>
  <si>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</si>
  <si>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</si>
  <si>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</si>
  <si>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</si>
  <si>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</si>
  <si>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</si>
  <si>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</si>
  <si>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</si>
  <si>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</si>
  <si>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</si>
  <si>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</si>
  <si>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</si>
  <si>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</si>
  <si>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</si>
  <si>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</si>
  <si>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</si>
  <si>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</si>
  <si>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</si>
  <si>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</si>
  <si>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</si>
  <si>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</si>
  <si>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</si>
  <si>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</si>
  <si>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</si>
  <si>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</si>
  <si>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</si>
  <si>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</si>
  <si>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</si>
  <si>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</si>
  <si>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</si>
  <si>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</si>
  <si>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</si>
  <si>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</si>
  <si>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</si>
  <si>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</si>
  <si>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</si>
  <si>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</si>
  <si>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</si>
  <si>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</si>
  <si>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</si>
  <si>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</si>
  <si>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</si>
  <si>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</si>
  <si>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</si>
  <si>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</si>
  <si>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</si>
  <si>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</si>
  <si>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</si>
  <si>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</si>
  <si>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</si>
  <si>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</si>
  <si>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</si>
  <si>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</si>
  <si>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</si>
  <si>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</si>
  <si>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</si>
  <si>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</si>
  <si>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</si>
  <si>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</si>
  <si>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</si>
  <si>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</si>
  <si>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</si>
  <si>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</si>
  <si>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</si>
  <si>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</si>
  <si>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</si>
  <si>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</si>
  <si>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</si>
  <si>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</si>
  <si>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</si>
  <si>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</si>
  <si>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</si>
  <si>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</si>
  <si>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</si>
  <si>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</si>
  <si>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</si>
  <si>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</si>
  <si>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</si>
  <si>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</si>
  <si>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</si>
  <si>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</si>
  <si>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</si>
  <si>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</si>
  <si>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</si>
  <si>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</si>
  <si>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</si>
  <si>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</si>
  <si>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</si>
  <si>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</si>
  <si>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</si>
  <si>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</si>
  <si>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</si>
  <si>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</si>
  <si>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</si>
  <si>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</si>
  <si>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</si>
  <si>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</si>
  <si>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</si>
  <si>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</si>
  <si>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</si>
  <si>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</si>
  <si>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</si>
  <si>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</si>
  <si>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</si>
  <si>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</si>
  <si>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</si>
  <si>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</si>
  <si>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</si>
  <si>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</si>
  <si>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</si>
  <si>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</si>
  <si>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</si>
  <si>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</si>
  <si>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</si>
  <si>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</si>
  <si>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</si>
  <si>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</si>
  <si>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</si>
  <si>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</si>
  <si>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</si>
  <si>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</si>
  <si>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</si>
  <si>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</si>
  <si>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</si>
  <si>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</si>
  <si>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</si>
  <si>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</si>
  <si>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</si>
  <si>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</si>
  <si>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</si>
  <si>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</si>
  <si>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</si>
  <si>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</si>
  <si>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</si>
  <si>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</si>
  <si>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</si>
  <si>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</si>
  <si>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</si>
  <si>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</si>
  <si>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</si>
  <si>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</si>
  <si>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</si>
  <si>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</si>
  <si>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</si>
  <si>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</si>
  <si>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</si>
  <si>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</si>
  <si>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</si>
  <si>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</si>
  <si>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</si>
  <si>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</si>
  <si>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</si>
  <si>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</si>
  <si>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</si>
  <si>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</si>
  <si>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</si>
  <si>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</si>
  <si>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</si>
  <si>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</si>
  <si>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</si>
  <si>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</si>
  <si>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</si>
  <si>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</si>
  <si>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</si>
  <si>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</si>
  <si>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</si>
  <si>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</si>
  <si>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</si>
  <si>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</si>
  <si>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</si>
  <si>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</si>
  <si>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</si>
  <si>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</si>
  <si>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</si>
  <si>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</si>
  <si>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</si>
  <si>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</si>
  <si>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</si>
  <si>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</si>
  <si>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</si>
  <si>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</si>
  <si>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</si>
  <si>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</si>
  <si>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</si>
  <si>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</si>
  <si>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</si>
  <si>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</si>
  <si>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</si>
  <si>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</si>
  <si>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</si>
  <si>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</si>
  <si>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</si>
  <si>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</si>
  <si>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</si>
  <si>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</si>
  <si>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</si>
  <si>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</si>
  <si>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</si>
  <si>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</si>
  <si>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</si>
  <si>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</si>
  <si>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</si>
  <si>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</si>
  <si>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</si>
  <si>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</si>
  <si>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</si>
  <si>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</si>
  <si>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</si>
  <si>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</si>
  <si>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</si>
  <si>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</si>
  <si>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</si>
  <si>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</si>
  <si>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</si>
  <si>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</si>
  <si>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</si>
  <si>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</si>
  <si>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</si>
  <si>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</si>
  <si>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</si>
  <si>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</si>
  <si>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</si>
  <si>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</si>
  <si>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</si>
  <si>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</si>
  <si>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</si>
  <si>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</si>
  <si>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</si>
  <si>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</si>
  <si>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</si>
  <si>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</si>
  <si>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</si>
  <si>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</si>
  <si>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</si>
  <si>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</si>
  <si>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</si>
  <si>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</si>
  <si>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</si>
  <si>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</si>
  <si>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</si>
  <si>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</si>
  <si>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</si>
  <si>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</si>
  <si>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</si>
  <si>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</si>
  <si>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</si>
  <si>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</si>
  <si>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</si>
  <si>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</si>
  <si>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</si>
  <si>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</si>
  <si>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</si>
  <si>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</si>
  <si>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</si>
  <si>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</si>
  <si>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</si>
  <si>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</si>
  <si>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</si>
  <si>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</si>
  <si>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</si>
  <si>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</si>
  <si>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</si>
  <si>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</si>
  <si>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</si>
  <si>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</si>
  <si>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</si>
  <si>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</si>
  <si>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</si>
  <si>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</si>
  <si>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</si>
  <si>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</si>
  <si>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</si>
  <si>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</si>
  <si>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</si>
  <si>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</si>
  <si>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</si>
  <si>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</si>
  <si>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</si>
  <si>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</si>
  <si>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</si>
  <si>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</si>
  <si>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</si>
  <si>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</si>
  <si>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</si>
  <si>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</si>
  <si>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</si>
  <si>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</si>
  <si>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</si>
  <si>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</si>
  <si>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</si>
  <si>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</si>
  <si>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</si>
  <si>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</si>
  <si>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</si>
  <si>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</si>
  <si>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</si>
  <si>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</si>
  <si>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</si>
  <si>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</si>
  <si>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</si>
  <si>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</si>
  <si>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</si>
  <si>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</si>
  <si>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</si>
  <si>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</si>
  <si>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</si>
  <si>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</si>
  <si>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</si>
  <si>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</si>
  <si>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</si>
  <si>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</si>
  <si>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</si>
  <si>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</si>
  <si>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</si>
  <si>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</si>
  <si>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</si>
  <si>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</si>
  <si>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</si>
  <si>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</si>
  <si>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</si>
  <si>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</si>
  <si>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</si>
  <si>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</si>
  <si>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</si>
  <si>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</si>
  <si>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</si>
  <si>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</si>
  <si>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</si>
  <si>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</si>
  <si>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</si>
  <si>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</si>
  <si>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</si>
  <si>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</si>
  <si>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</si>
  <si>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</si>
  <si>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</si>
  <si>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</si>
  <si>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</si>
  <si>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</si>
  <si>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</si>
  <si>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</si>
  <si>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</si>
  <si>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</si>
  <si>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</si>
  <si>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</si>
  <si>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</si>
  <si>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</si>
  <si>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</si>
  <si>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</si>
  <si>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</si>
  <si>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</si>
  <si>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</si>
  <si>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</si>
  <si>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</si>
  <si>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</si>
  <si>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</si>
  <si>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</si>
  <si>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</si>
  <si>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</si>
  <si>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</si>
  <si>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</si>
  <si>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</si>
  <si>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</si>
  <si>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</si>
  <si>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</si>
  <si>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</si>
  <si>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</si>
  <si>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</si>
  <si>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</si>
  <si>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</si>
  <si>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</si>
  <si>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</si>
  <si>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</si>
  <si>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</si>
  <si>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</si>
  <si>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</si>
  <si>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</si>
  <si>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</si>
  <si>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</si>
  <si>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</si>
  <si>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</si>
  <si>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</si>
  <si>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</si>
  <si>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</si>
  <si>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</si>
  <si>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</si>
  <si>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</si>
  <si>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</si>
  <si>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</si>
  <si>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</si>
  <si>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</si>
  <si>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</si>
  <si>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</si>
  <si>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</si>
  <si>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</si>
  <si>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</si>
  <si>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</si>
  <si>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</si>
  <si>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</si>
  <si>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</si>
  <si>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</si>
  <si>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</si>
  <si>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</si>
  <si>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</si>
  <si>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</si>
  <si>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</si>
  <si>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</si>
  <si>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</si>
  <si>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</si>
  <si>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</si>
  <si>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</si>
  <si>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</si>
  <si>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</si>
  <si>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</si>
  <si>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</si>
  <si>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</si>
  <si>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</si>
  <si>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</si>
  <si>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</si>
  <si>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</si>
  <si>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</si>
  <si>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</si>
  <si>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</si>
  <si>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</si>
  <si>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</si>
  <si>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</si>
  <si>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</si>
  <si>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</si>
  <si>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</si>
  <si>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</si>
  <si>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</si>
  <si>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</si>
  <si>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</si>
  <si>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</si>
  <si>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</si>
  <si>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</si>
  <si>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</si>
  <si>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</si>
  <si>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</si>
  <si>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</si>
  <si>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</si>
  <si>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</si>
  <si>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</si>
  <si>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</si>
  <si>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</si>
  <si>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</si>
  <si>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</si>
  <si>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</si>
  <si>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</si>
  <si>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</si>
  <si>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</si>
  <si>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</si>
  <si>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</si>
  <si>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</si>
  <si>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</si>
  <si>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</si>
  <si>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</si>
  <si>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</si>
  <si>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</si>
  <si>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</si>
  <si>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</si>
  <si>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</si>
  <si>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</si>
  <si>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</si>
  <si>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</si>
  <si>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</si>
  <si>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</si>
  <si>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</si>
  <si>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</si>
  <si>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</si>
  <si>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</si>
  <si>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</si>
  <si>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</si>
  <si>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</si>
  <si>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</si>
  <si>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</si>
  <si>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</si>
  <si>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</si>
  <si>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</si>
  <si>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</si>
  <si>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</si>
  <si>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</si>
  <si>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</si>
  <si>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</si>
  <si>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</si>
  <si>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</si>
  <si>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</si>
  <si>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</si>
  <si>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</si>
  <si>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</si>
  <si>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</si>
  <si>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</si>
  <si>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</si>
  <si>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</si>
  <si>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</si>
  <si>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</si>
  <si>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</si>
  <si>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</si>
  <si>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</si>
  <si>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</si>
  <si>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</si>
  <si>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</si>
  <si>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</si>
  <si>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</si>
  <si>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</si>
  <si>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</si>
  <si>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</si>
  <si>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</si>
  <si>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</si>
  <si>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</si>
  <si>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</si>
  <si>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</si>
  <si>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</si>
  <si>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</si>
  <si>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</si>
  <si>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</si>
  <si>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</si>
  <si>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</si>
  <si>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</si>
  <si>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</si>
  <si>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</si>
  <si>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</si>
  <si>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</si>
  <si>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</si>
  <si>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</si>
  <si>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</si>
  <si>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</si>
  <si>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</si>
  <si>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</si>
  <si>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</si>
  <si>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</si>
  <si>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</si>
  <si>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</si>
  <si>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</si>
  <si>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</si>
  <si>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</si>
  <si>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</si>
  <si>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</si>
  <si>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</si>
  <si>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</si>
  <si>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</si>
  <si>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</si>
  <si>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</si>
  <si>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</si>
  <si>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</si>
  <si>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</si>
  <si>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</si>
  <si>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</si>
  <si>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</si>
  <si>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</si>
  <si>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</si>
  <si>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</si>
  <si>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</si>
  <si>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</si>
  <si>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</si>
  <si>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</si>
  <si>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</si>
  <si>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</si>
  <si>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</si>
  <si>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</si>
  <si>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</si>
  <si>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</si>
  <si>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</si>
  <si>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</si>
  <si>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</si>
  <si>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</si>
  <si>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</si>
  <si>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</si>
  <si>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</si>
  <si>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</si>
  <si>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</si>
  <si>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</si>
  <si>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</si>
  <si>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</si>
  <si>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</si>
  <si>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</si>
  <si>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</si>
  <si>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</si>
  <si>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</si>
  <si>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</si>
  <si>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</si>
  <si>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</si>
  <si>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</si>
  <si>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</si>
  <si>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</si>
  <si>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</si>
  <si>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</si>
  <si>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</si>
  <si>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</si>
  <si>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</si>
  <si>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</si>
  <si>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</si>
  <si>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</si>
  <si>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</si>
  <si>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</si>
  <si>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</si>
  <si>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</si>
  <si>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</si>
  <si>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</si>
  <si>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</si>
  <si>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</si>
  <si>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</si>
  <si>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</si>
  <si>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</si>
  <si>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</si>
  <si>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</si>
  <si>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</si>
  <si>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</si>
  <si>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</si>
  <si>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</si>
  <si>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</si>
  <si>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</si>
  <si>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</si>
  <si>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</si>
  <si>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</si>
  <si>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</si>
  <si>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</si>
  <si>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</si>
  <si>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</si>
  <si>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</si>
  <si>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</si>
  <si>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</si>
  <si>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</si>
  <si>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</si>
  <si>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</si>
  <si>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</si>
  <si>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</si>
  <si>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</si>
  <si>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</si>
  <si>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</si>
  <si>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</si>
  <si>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</si>
  <si>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</si>
  <si>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</si>
  <si>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</si>
  <si>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</si>
  <si>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</si>
  <si>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</si>
  <si>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</si>
  <si>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</si>
  <si>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</si>
  <si>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</si>
  <si>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</si>
  <si>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</si>
  <si>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</si>
  <si>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</si>
  <si>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</si>
  <si>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</si>
  <si>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</si>
  <si>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</si>
  <si>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</si>
  <si>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</si>
  <si>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</si>
  <si>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</si>
  <si>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</si>
  <si>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</si>
  <si>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</si>
  <si>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</si>
  <si>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</si>
  <si>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</si>
  <si>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</si>
  <si>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</si>
  <si>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</si>
  <si>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</si>
  <si>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</si>
  <si>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</si>
  <si>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</si>
  <si>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</si>
  <si>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</si>
  <si>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</si>
  <si>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</si>
  <si>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</si>
  <si>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</si>
  <si>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</si>
  <si>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</si>
  <si>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</si>
  <si>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</si>
  <si>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</si>
  <si>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</si>
  <si>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</si>
  <si>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</si>
  <si>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</si>
  <si>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</si>
  <si>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</si>
  <si>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</si>
  <si>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</si>
  <si>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</si>
  <si>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</si>
  <si>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</si>
  <si>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</si>
  <si>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</si>
  <si>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</si>
  <si>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</si>
  <si>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</si>
  <si>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</si>
  <si>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</si>
  <si>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</si>
  <si>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</si>
  <si>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</si>
  <si>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</si>
  <si>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</si>
  <si>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</si>
  <si>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</si>
  <si>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</si>
  <si>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</si>
  <si>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</si>
  <si>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</si>
  <si>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</si>
  <si>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</si>
  <si>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</si>
  <si>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</si>
  <si>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</si>
  <si>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</si>
  <si>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</si>
  <si>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</si>
  <si>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</si>
  <si>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</si>
  <si>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</si>
  <si>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</si>
  <si>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</si>
  <si>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</si>
  <si>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</si>
  <si>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</si>
  <si>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</si>
  <si>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</si>
  <si>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</si>
  <si>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</si>
  <si>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</si>
  <si>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</si>
  <si>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</si>
  <si>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</si>
  <si>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</si>
  <si>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</si>
  <si>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</si>
  <si>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</si>
  <si>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</si>
  <si>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</si>
  <si>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</si>
  <si>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</si>
  <si>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</si>
  <si>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</si>
  <si>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</si>
  <si>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</si>
  <si>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</si>
  <si>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</si>
  <si>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</si>
  <si>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</si>
  <si>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</si>
  <si>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</si>
  <si>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</si>
  <si>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</si>
  <si>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</si>
  <si>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</si>
  <si>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</si>
  <si>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</si>
  <si>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</si>
  <si>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</si>
  <si>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</si>
  <si>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</si>
  <si>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</si>
  <si>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</si>
  <si>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</si>
  <si>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</si>
  <si>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</si>
  <si>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</si>
  <si>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</si>
  <si>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</si>
  <si>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</si>
  <si>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</si>
  <si>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</si>
  <si>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</si>
  <si>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</si>
  <si>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</si>
  <si>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</si>
  <si>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</si>
  <si>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</si>
  <si>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</si>
  <si>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</si>
  <si>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</si>
  <si>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</si>
  <si>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</si>
  <si>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</si>
  <si>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</si>
  <si>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</si>
  <si>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</si>
  <si>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</si>
  <si>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</si>
  <si>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</si>
  <si>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</si>
  <si>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</si>
  <si>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</si>
  <si>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</si>
  <si>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</si>
  <si>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</si>
  <si>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</si>
  <si>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</si>
  <si>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</si>
  <si>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</si>
  <si>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</si>
  <si>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</si>
  <si>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</si>
  <si>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</si>
  <si>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</si>
  <si>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</si>
  <si>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</si>
  <si>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</si>
  <si>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</si>
  <si>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</si>
  <si>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</si>
  <si>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</si>
  <si>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</si>
  <si>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</si>
  <si>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</si>
  <si>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</si>
  <si>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</si>
  <si>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</si>
  <si>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</si>
  <si>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</si>
  <si>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</si>
  <si>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</si>
  <si>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</si>
  <si>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</si>
  <si>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</si>
  <si>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</si>
  <si>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</si>
  <si>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</si>
  <si>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</si>
  <si>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</si>
  <si>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</si>
  <si>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</si>
  <si>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</si>
  <si>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</si>
  <si>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</si>
  <si>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</si>
  <si>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</si>
  <si>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</si>
  <si>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</si>
  <si>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</si>
  <si>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</si>
  <si>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</si>
  <si>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</si>
  <si>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</si>
  <si>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</si>
  <si>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</si>
  <si>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</si>
  <si>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</si>
  <si>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</si>
  <si>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</si>
  <si>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</si>
  <si>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</si>
  <si>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</si>
  <si>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</si>
  <si>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</si>
  <si>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</si>
  <si>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</si>
  <si>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</si>
  <si>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</si>
  <si>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</si>
  <si>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</si>
  <si>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</si>
  <si>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</si>
  <si>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</si>
  <si>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</si>
  <si>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</si>
  <si>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</si>
  <si>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</si>
  <si>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</si>
  <si>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</si>
  <si>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</si>
  <si>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</si>
  <si>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</si>
  <si>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</si>
  <si>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</si>
  <si>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</si>
  <si>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</si>
  <si>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</si>
  <si>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</si>
  <si>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</si>
  <si>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</si>
  <si>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</si>
  <si>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</si>
  <si>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</si>
  <si>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</si>
  <si>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</si>
  <si>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</si>
  <si>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</si>
  <si>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</si>
  <si>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</si>
  <si>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</si>
  <si>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</si>
  <si>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</si>
  <si>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</si>
  <si>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</si>
  <si>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</si>
  <si>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</si>
  <si>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</si>
  <si>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</si>
  <si>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</si>
  <si>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</si>
  <si>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</si>
  <si>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</si>
  <si>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</si>
  <si>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</si>
  <si>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</si>
  <si>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</si>
  <si>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</si>
  <si>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</si>
  <si>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</si>
  <si>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</si>
  <si>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</si>
  <si>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</si>
  <si>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</si>
  <si>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</si>
  <si>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</si>
  <si>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</si>
  <si>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</si>
  <si>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</si>
  <si>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</si>
  <si>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</si>
  <si>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</si>
  <si>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</si>
  <si>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</si>
  <si>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</si>
  <si>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</si>
  <si>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</si>
  <si>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</si>
  <si>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</si>
  <si>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</si>
  <si>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</si>
  <si>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</si>
  <si>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</si>
  <si>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</si>
  <si>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</si>
  <si>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</si>
  <si>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</si>
  <si>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</si>
  <si>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</si>
  <si>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</si>
  <si>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</si>
  <si>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</si>
  <si>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</si>
  <si>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</si>
  <si>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</si>
  <si>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</si>
  <si>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</si>
  <si>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</si>
  <si>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</si>
  <si>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</si>
  <si>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</si>
  <si>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</si>
  <si>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</si>
  <si>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</si>
  <si>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</si>
  <si>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</si>
  <si>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</si>
  <si>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</si>
  <si>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</si>
  <si>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</si>
  <si>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</si>
  <si>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</si>
  <si>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</si>
  <si>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</si>
  <si>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</si>
  <si>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</si>
  <si>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</si>
  <si>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</si>
  <si>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</si>
  <si>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</si>
  <si>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</si>
  <si>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</si>
  <si>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</si>
  <si>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</si>
  <si>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</si>
  <si>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</si>
  <si>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</si>
  <si>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</si>
  <si>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</si>
  <si>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</si>
  <si>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</si>
  <si>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</si>
  <si>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</si>
  <si>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</si>
  <si>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</si>
  <si>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</si>
  <si>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</si>
  <si>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</si>
  <si>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</si>
  <si>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</si>
  <si>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</si>
  <si>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</si>
  <si>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</si>
  <si>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</si>
  <si>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</si>
  <si>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</si>
  <si>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</si>
  <si>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</si>
  <si>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</si>
  <si>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</si>
  <si>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</si>
  <si>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</si>
  <si>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</si>
  <si>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</si>
  <si>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</si>
  <si>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</si>
  <si>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</si>
  <si>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</si>
  <si>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</si>
  <si>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</si>
  <si>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</si>
  <si>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</si>
  <si>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</si>
  <si>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</si>
  <si>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</si>
  <si>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</si>
  <si>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</si>
  <si>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</si>
  <si>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</si>
  <si>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</si>
  <si>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</si>
  <si>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</si>
  <si>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</si>
  <si>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</si>
  <si>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</si>
  <si>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</si>
  <si>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</si>
  <si>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</si>
  <si>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</si>
  <si>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</si>
  <si>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</si>
  <si>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</si>
  <si>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</si>
  <si>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</si>
  <si>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</si>
  <si>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</si>
  <si>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</si>
  <si>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</si>
  <si>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</si>
  <si>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</si>
  <si>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</si>
  <si>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</si>
  <si>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</si>
  <si>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</si>
  <si>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</si>
  <si>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</si>
  <si>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</si>
  <si>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</si>
  <si>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</si>
  <si>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</si>
  <si>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</si>
  <si>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</si>
  <si>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</si>
  <si>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</si>
  <si>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</si>
  <si>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</si>
  <si>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</si>
  <si>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</si>
  <si>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</si>
  <si>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</si>
  <si>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</si>
  <si>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</si>
  <si>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</si>
  <si>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</si>
  <si>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</si>
  <si>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</si>
  <si>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</si>
  <si>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</si>
  <si>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</si>
  <si>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</si>
  <si>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</si>
  <si>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</si>
  <si>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</si>
  <si>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</si>
  <si>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</si>
  <si>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</si>
  <si>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</si>
  <si>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</si>
  <si>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</si>
  <si>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</si>
  <si>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</si>
  <si>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</si>
  <si>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</si>
  <si>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</si>
  <si>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</si>
  <si>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</si>
  <si>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</si>
  <si>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</si>
  <si>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</si>
  <si>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</si>
  <si>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</si>
  <si>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</si>
  <si>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</si>
  <si>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</si>
  <si>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</si>
  <si>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</si>
  <si>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</si>
  <si>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</si>
  <si>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</si>
  <si>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</si>
  <si>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</si>
  <si>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</si>
  <si>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</si>
  <si>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</si>
  <si>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</si>
  <si>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</si>
  <si>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</si>
  <si>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</si>
  <si>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</si>
  <si>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</si>
  <si>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</si>
  <si>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</si>
  <si>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</si>
  <si>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</si>
  <si>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</si>
  <si>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</si>
  <si>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</si>
  <si>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</si>
  <si>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</si>
  <si>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</si>
  <si>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</si>
  <si>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</si>
  <si>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</si>
  <si>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</si>
  <si>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</si>
  <si>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</si>
  <si>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</si>
  <si>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</si>
  <si>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</si>
  <si>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</si>
  <si>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</si>
  <si>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</si>
  <si>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</si>
  <si>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</si>
  <si>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</si>
  <si>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</si>
  <si>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</si>
  <si>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</si>
  <si>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</si>
  <si>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</si>
  <si>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</si>
  <si>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</si>
  <si>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</si>
  <si>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</si>
  <si>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</si>
  <si>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</si>
  <si>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</si>
  <si>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</si>
  <si>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</si>
  <si>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</si>
  <si>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</si>
  <si>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</si>
  <si>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</si>
  <si>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</si>
  <si>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</si>
  <si>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</si>
  <si>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</si>
  <si>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</si>
  <si>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</si>
  <si>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</si>
  <si>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</si>
  <si>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</si>
  <si>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</si>
  <si>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</si>
  <si>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</si>
  <si>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</si>
  <si>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</si>
  <si>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</si>
  <si>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</si>
  <si>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</si>
  <si>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</si>
  <si>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</si>
  <si>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</si>
  <si>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</si>
  <si>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</si>
  <si>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</si>
  <si>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</si>
  <si>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</si>
  <si>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</si>
  <si>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</si>
  <si>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</si>
  <si>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</si>
  <si>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</si>
  <si>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</si>
  <si>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</si>
  <si>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</si>
  <si>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</si>
  <si>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</si>
  <si>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</si>
  <si>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</si>
  <si>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</si>
  <si>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</si>
  <si>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</si>
  <si>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</si>
  <si>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</si>
  <si>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</si>
  <si>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</si>
  <si>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</si>
  <si>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</si>
  <si>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</si>
  <si>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</si>
  <si>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</si>
  <si>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</si>
  <si>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</si>
  <si>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</si>
  <si>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</si>
  <si>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</si>
  <si>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</si>
  <si>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</si>
  <si>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</si>
  <si>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</si>
  <si>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</si>
  <si>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</si>
  <si>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</si>
  <si>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</si>
  <si>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</si>
  <si>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</si>
  <si>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</si>
  <si>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</si>
  <si>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</si>
  <si>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</si>
  <si>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</si>
  <si>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</si>
  <si>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</si>
  <si>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</si>
  <si>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</si>
  <si>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</si>
  <si>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</si>
  <si>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</si>
  <si>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</si>
  <si>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</si>
  <si>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</si>
  <si>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</si>
  <si>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</si>
  <si>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</si>
  <si>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</si>
  <si>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</si>
  <si>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</si>
  <si>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</si>
  <si>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</si>
  <si>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</si>
  <si>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</si>
  <si>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</si>
  <si>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</si>
  <si>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</si>
  <si>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</si>
  <si>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</si>
  <si>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</si>
  <si>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</si>
  <si>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</si>
  <si>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</si>
  <si>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</si>
  <si>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</si>
  <si>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</si>
  <si>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</si>
  <si>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</si>
  <si>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</si>
  <si>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</si>
  <si>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</si>
  <si>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</si>
  <si>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</si>
  <si>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</si>
  <si>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</si>
  <si>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</si>
  <si>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</si>
  <si>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</si>
  <si>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</si>
  <si>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</si>
  <si>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</si>
  <si>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</si>
  <si>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</si>
  <si>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</si>
  <si>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</si>
  <si>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</si>
  <si>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</si>
  <si>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</si>
  <si>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</si>
  <si>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</si>
  <si>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</si>
  <si>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</si>
  <si>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</si>
  <si>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</si>
  <si>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</si>
  <si>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</si>
  <si>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</si>
  <si>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</si>
  <si>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</si>
  <si>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</si>
  <si>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</si>
  <si>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</si>
  <si>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</si>
  <si>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</si>
  <si>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</si>
  <si>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</si>
  <si>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</si>
  <si>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</si>
  <si>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</si>
  <si>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</si>
  <si>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</si>
  <si>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</si>
  <si>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</si>
  <si>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</si>
  <si>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</si>
  <si>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</si>
  <si>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</si>
  <si>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</si>
  <si>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</si>
  <si>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</si>
  <si>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</si>
  <si>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</si>
  <si>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</si>
  <si>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</si>
  <si>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</si>
  <si>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</si>
  <si>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</si>
  <si>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</si>
  <si>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</si>
  <si>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</si>
  <si>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</si>
  <si>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</si>
  <si>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</si>
  <si>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</si>
  <si>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</si>
  <si>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</si>
  <si>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</si>
  <si>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</si>
  <si>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</si>
  <si>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</si>
  <si>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</si>
  <si>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</si>
  <si>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</si>
  <si>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</si>
  <si>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</si>
  <si>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</si>
  <si>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</si>
  <si>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</si>
  <si>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</si>
  <si>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</si>
  <si>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</si>
  <si>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</si>
  <si>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</si>
  <si>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</si>
  <si>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</si>
  <si>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</si>
  <si>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</si>
  <si>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</si>
  <si>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</si>
  <si>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</si>
  <si>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</si>
  <si>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</si>
  <si>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</si>
  <si>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</si>
  <si>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</si>
  <si>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</si>
  <si>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</si>
  <si>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</si>
  <si>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</si>
  <si>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</si>
  <si>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</si>
  <si>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</si>
  <si>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</si>
  <si>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</si>
  <si>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</si>
  <si>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</si>
  <si>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</si>
  <si>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</si>
  <si>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</si>
  <si>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</si>
  <si>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</si>
  <si>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</si>
  <si>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</si>
  <si>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</si>
  <si>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</si>
  <si>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</si>
  <si>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</si>
  <si>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</si>
  <si>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</si>
  <si>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</si>
  <si>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</si>
  <si>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</si>
  <si>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</si>
  <si>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</si>
  <si>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</si>
  <si>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</si>
  <si>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</si>
  <si>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</si>
  <si>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</si>
  <si>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</si>
  <si>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</si>
  <si>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</si>
  <si>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</si>
  <si>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</si>
  <si>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</si>
  <si>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</si>
  <si>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</si>
  <si>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</si>
  <si>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</si>
  <si>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</si>
  <si>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</si>
  <si>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</si>
  <si>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</si>
  <si>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</si>
  <si>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</si>
  <si>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</si>
  <si>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</si>
  <si>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</si>
  <si>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</si>
  <si>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</si>
  <si>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</si>
  <si>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</si>
  <si>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</si>
  <si>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</si>
  <si>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</si>
  <si>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</si>
  <si>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</si>
  <si>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</si>
  <si>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</si>
  <si>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</si>
  <si>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</si>
  <si>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</si>
  <si>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</si>
  <si>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</si>
  <si>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</si>
  <si>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</si>
  <si>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</si>
  <si>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</si>
  <si>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</si>
  <si>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</si>
  <si>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</si>
  <si>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</si>
  <si>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</si>
  <si>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</si>
  <si>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</si>
  <si>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</si>
  <si>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</si>
  <si>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</si>
  <si>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</si>
  <si>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</si>
  <si>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</si>
  <si>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</si>
  <si>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</si>
  <si>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</si>
  <si>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</si>
  <si>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</si>
  <si>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</si>
  <si>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</si>
  <si>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</si>
  <si>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</si>
  <si>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</si>
  <si>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</si>
  <si>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</si>
  <si>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</si>
  <si>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</si>
  <si>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</si>
  <si>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</si>
  <si>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</si>
  <si>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</si>
  <si>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</si>
  <si>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</si>
  <si>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</si>
  <si>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</si>
  <si>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</si>
  <si>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</si>
  <si>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</si>
  <si>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</si>
  <si>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</si>
  <si>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</si>
  <si>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</si>
  <si>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</si>
  <si>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</si>
  <si>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</si>
  <si>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</si>
  <si>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</si>
  <si>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</si>
  <si>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</si>
  <si>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</si>
  <si>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</si>
  <si>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</si>
  <si>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</si>
  <si>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</si>
  <si>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</si>
  <si>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</si>
  <si>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</si>
  <si>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</si>
  <si>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</si>
  <si>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</si>
  <si>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</si>
  <si>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</si>
  <si>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</si>
  <si>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</si>
  <si>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</si>
  <si>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</si>
  <si>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</si>
  <si>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</si>
  <si>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</si>
  <si>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</si>
  <si>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</si>
  <si>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</si>
  <si>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</si>
  <si>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</si>
  <si>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</si>
  <si>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</si>
  <si>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</si>
  <si>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</si>
  <si>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</si>
  <si>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</si>
  <si>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</si>
  <si>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</si>
  <si>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</si>
  <si>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</si>
  <si>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</si>
  <si>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</si>
  <si>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</si>
  <si>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</si>
  <si>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</si>
  <si>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</si>
  <si>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</si>
  <si>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</si>
  <si>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</si>
  <si>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</si>
  <si>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</si>
  <si>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</si>
  <si>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</si>
  <si>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</si>
  <si>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</si>
  <si>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</si>
  <si>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</si>
  <si>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</si>
  <si>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</si>
  <si>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</si>
  <si>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</si>
  <si>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</si>
  <si>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</si>
  <si>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</si>
  <si>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</si>
  <si>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</si>
  <si>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</si>
  <si>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</si>
  <si>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</si>
  <si>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</si>
  <si>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</si>
  <si>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</si>
  <si>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</si>
  <si>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</si>
  <si>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</si>
  <si>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</si>
  <si>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</si>
  <si>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</si>
  <si>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</si>
  <si>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</si>
  <si>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</si>
  <si>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</si>
  <si>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</si>
  <si>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</si>
  <si>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</si>
  <si>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</si>
  <si>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</si>
  <si>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</si>
  <si>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</si>
  <si>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</si>
  <si>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</si>
  <si>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</si>
  <si>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</si>
  <si>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</si>
  <si>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</si>
  <si>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</si>
  <si>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</si>
  <si>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</si>
  <si>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</si>
  <si>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</si>
  <si>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</si>
  <si>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</si>
  <si>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</si>
  <si>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</si>
  <si>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</si>
  <si>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</si>
  <si>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</si>
  <si>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</si>
  <si>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</si>
  <si>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</si>
  <si>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</si>
  <si>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</si>
  <si>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</si>
  <si>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</si>
  <si>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</si>
  <si>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</si>
  <si>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</si>
  <si>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</si>
  <si>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</si>
  <si>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</si>
  <si>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</si>
  <si>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</si>
  <si>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</si>
  <si>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</si>
  <si>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</si>
  <si>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</si>
  <si>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</si>
  <si>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</si>
  <si>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</si>
  <si>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</si>
  <si>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</si>
  <si>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</si>
  <si>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</si>
  <si>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</si>
  <si>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</si>
  <si>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</si>
  <si>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</si>
  <si>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</si>
  <si>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</si>
  <si>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</si>
  <si>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</si>
  <si>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</si>
  <si>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</si>
  <si>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</si>
  <si>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</si>
  <si>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</si>
  <si>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</si>
  <si>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</si>
  <si>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</si>
  <si>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</si>
  <si>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</si>
  <si>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</si>
  <si>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</si>
  <si>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</si>
  <si>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</si>
  <si>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</si>
  <si>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</si>
  <si>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</si>
  <si>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</si>
  <si>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</si>
  <si>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</si>
  <si>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</si>
  <si>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</si>
  <si>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</si>
  <si>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</si>
  <si>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</si>
  <si>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</si>
  <si>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</si>
  <si>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</si>
  <si>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</si>
  <si>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</si>
  <si>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</si>
  <si>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</si>
  <si>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</si>
  <si>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</si>
  <si>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</si>
  <si>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</si>
  <si>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</si>
  <si>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</si>
  <si>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</si>
  <si>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</si>
  <si>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</si>
  <si>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</si>
  <si>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</si>
  <si>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</si>
  <si>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</si>
  <si>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</si>
  <si>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</si>
  <si>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</si>
  <si>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</si>
  <si>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</si>
  <si>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</si>
  <si>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</si>
  <si>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</si>
  <si>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</si>
  <si>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</si>
  <si>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</si>
  <si>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</si>
  <si>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</si>
  <si>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</si>
  <si>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</si>
  <si>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</si>
  <si>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</si>
  <si>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</si>
  <si>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</si>
  <si>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</si>
  <si>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</si>
  <si>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</si>
  <si>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</si>
  <si>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</si>
  <si>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</si>
  <si>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</si>
  <si>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</si>
  <si>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</si>
  <si>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</si>
  <si>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</si>
  <si>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</si>
  <si>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</si>
  <si>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</si>
  <si>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</si>
  <si>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</si>
  <si>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</si>
  <si>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</si>
  <si>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</si>
  <si>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</si>
  <si>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</si>
  <si>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</si>
  <si>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</si>
  <si>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</si>
  <si>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</si>
  <si>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</si>
  <si>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</si>
  <si>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</si>
  <si>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</si>
  <si>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</si>
  <si>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</si>
  <si>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</si>
  <si>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</si>
  <si>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</si>
  <si>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</si>
  <si>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</si>
  <si>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</si>
  <si>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</si>
  <si>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</si>
  <si>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</si>
  <si>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</si>
  <si>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</si>
  <si>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</si>
  <si>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</si>
  <si>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</si>
  <si>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</si>
  <si>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</si>
  <si>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</si>
  <si>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</si>
  <si>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</si>
  <si>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</si>
  <si>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</si>
  <si>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</si>
  <si>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</si>
  <si>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</si>
  <si>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</si>
  <si>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</si>
  <si>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</si>
  <si>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</si>
  <si>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</si>
  <si>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</si>
  <si>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</si>
  <si>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</si>
  <si>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</si>
  <si>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</si>
  <si>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</si>
  <si>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</si>
  <si>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</si>
  <si>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</si>
  <si>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</si>
  <si>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</si>
  <si>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</si>
  <si>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</si>
  <si>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</si>
  <si>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</si>
  <si>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</si>
  <si>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</si>
  <si>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</si>
  <si>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</si>
  <si>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</si>
  <si>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</si>
  <si>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</si>
  <si>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</si>
  <si>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</si>
  <si>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</si>
  <si>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</si>
  <si>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</si>
  <si>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</si>
  <si>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</si>
  <si>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</si>
  <si>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</si>
  <si>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</si>
  <si>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</si>
  <si>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</si>
  <si>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</si>
  <si>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</si>
  <si>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</si>
  <si>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</si>
  <si>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</si>
  <si>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</si>
  <si>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</si>
  <si>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</si>
  <si>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</si>
  <si>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</si>
  <si>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</si>
  <si>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</si>
  <si>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</si>
  <si>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</si>
  <si>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</si>
  <si>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</si>
  <si>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</si>
  <si>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</si>
  <si>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</si>
  <si>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</si>
  <si>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</si>
  <si>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</si>
  <si>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</si>
  <si>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</si>
  <si>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</si>
  <si>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</si>
  <si>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</si>
  <si>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</si>
  <si>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</si>
  <si>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</si>
  <si>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</si>
  <si>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</si>
  <si>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</si>
  <si>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</si>
  <si>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</si>
  <si>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</si>
  <si>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</si>
  <si>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</si>
  <si>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</si>
  <si>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</si>
  <si>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</si>
  <si>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</si>
  <si>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</si>
  <si>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</si>
  <si>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</si>
  <si>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</si>
  <si>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</si>
  <si>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</si>
  <si>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</si>
  <si>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</si>
  <si>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</si>
  <si>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</si>
  <si>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</si>
  <si>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</si>
  <si>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</si>
  <si>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</si>
  <si>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</si>
  <si>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</si>
  <si>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</si>
  <si>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</si>
  <si>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</si>
  <si>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</si>
  <si>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</si>
  <si>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</si>
  <si>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</si>
  <si>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</si>
  <si>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</si>
  <si>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</si>
  <si>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</si>
  <si>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</si>
  <si>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</si>
  <si>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</si>
  <si>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</si>
  <si>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</si>
  <si>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</si>
  <si>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</si>
  <si>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</si>
  <si>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</si>
  <si>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</si>
  <si>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</si>
  <si>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</si>
  <si>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</si>
  <si>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</si>
  <si>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</si>
  <si>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</si>
  <si>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</si>
  <si>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</si>
  <si>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</si>
  <si>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</si>
  <si>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</si>
  <si>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</si>
  <si>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</si>
  <si>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</si>
  <si>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</si>
  <si>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</si>
  <si>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</si>
  <si>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</si>
  <si>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</si>
  <si>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</si>
  <si>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</si>
  <si>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</si>
  <si>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</si>
  <si>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</si>
  <si>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</si>
  <si>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</si>
  <si>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</si>
  <si>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</si>
  <si>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</si>
  <si>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</si>
  <si>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</si>
  <si>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</si>
  <si>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</si>
  <si>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</si>
  <si>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</si>
  <si>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</si>
  <si>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</si>
  <si>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</si>
  <si>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</si>
  <si>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</si>
  <si>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</si>
  <si>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</si>
  <si>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</si>
  <si>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</si>
  <si>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</si>
  <si>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</si>
  <si>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</si>
  <si>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</si>
  <si>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</si>
  <si>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</si>
  <si>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</si>
  <si>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</si>
  <si>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</si>
  <si>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</si>
  <si>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</si>
  <si>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</si>
  <si>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</si>
  <si>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</si>
  <si>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</si>
  <si>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</si>
  <si>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</si>
  <si>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</si>
  <si>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</si>
  <si>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</si>
  <si>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</si>
  <si>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</si>
  <si>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</si>
  <si>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</si>
  <si>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</si>
  <si>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</si>
  <si>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</si>
  <si>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</si>
  <si>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</si>
  <si>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</si>
  <si>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</si>
  <si>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</si>
  <si>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</si>
  <si>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</si>
  <si>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</si>
  <si>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</si>
  <si>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</si>
  <si>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</si>
  <si>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</si>
  <si>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</si>
  <si>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</si>
  <si>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</si>
  <si>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</si>
  <si>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</si>
  <si>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</si>
  <si>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</si>
  <si>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</si>
  <si>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</si>
  <si>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</si>
  <si>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</si>
  <si>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</si>
  <si>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</si>
  <si>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</si>
  <si>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</si>
  <si>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</si>
  <si>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</si>
  <si>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</si>
  <si>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</si>
  <si>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</si>
  <si>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</si>
  <si>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</si>
  <si>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</si>
  <si>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</si>
  <si>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</si>
  <si>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</si>
  <si>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</si>
  <si>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</si>
  <si>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</si>
  <si>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</si>
  <si>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</si>
  <si>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</si>
  <si>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</si>
  <si>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</si>
  <si>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</si>
  <si>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</si>
  <si>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</si>
  <si>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</si>
  <si>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</si>
  <si>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</si>
  <si>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</si>
  <si>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</si>
  <si>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</si>
  <si>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</si>
  <si>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</si>
  <si>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</si>
  <si>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</si>
  <si>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</si>
  <si>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</si>
  <si>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</si>
  <si>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</si>
  <si>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</si>
  <si>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</si>
  <si>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</si>
  <si>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</si>
  <si>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</si>
  <si>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</si>
  <si>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</si>
  <si>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</si>
  <si>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</si>
  <si>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</si>
  <si>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</si>
  <si>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</si>
  <si>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</si>
  <si>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</si>
  <si>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</si>
  <si>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</si>
  <si>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</si>
  <si>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</si>
  <si>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</si>
  <si>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</si>
  <si>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</si>
  <si>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</si>
  <si>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</si>
  <si>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</si>
  <si>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</si>
  <si>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</si>
  <si>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</si>
  <si>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</si>
  <si>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</si>
  <si>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</si>
  <si>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</si>
  <si>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</si>
  <si>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</si>
  <si>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</si>
  <si>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</si>
  <si>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</si>
  <si>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</si>
  <si>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</si>
  <si>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</si>
  <si>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</si>
  <si>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</si>
  <si>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</si>
  <si>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</si>
  <si>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</si>
  <si>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</si>
  <si>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</si>
  <si>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</si>
  <si>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</si>
  <si>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</si>
  <si>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</si>
  <si>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</si>
  <si>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</si>
  <si>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</si>
  <si>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</si>
  <si>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</si>
  <si>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</si>
  <si>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</si>
  <si>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</si>
  <si>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</si>
  <si>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</si>
  <si>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</si>
  <si>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</si>
  <si>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</si>
  <si>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</si>
  <si>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</si>
  <si>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</si>
  <si>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</si>
  <si>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</si>
  <si>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</si>
  <si>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</si>
  <si>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</si>
  <si>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</si>
  <si>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</si>
  <si>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</si>
  <si>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</si>
  <si>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</si>
  <si>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</si>
  <si>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</si>
  <si>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</si>
  <si>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</si>
  <si>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</si>
  <si>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</si>
  <si>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</si>
  <si>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</si>
  <si>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</si>
  <si>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</si>
  <si>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</si>
  <si>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</si>
  <si>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</si>
  <si>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</si>
  <si>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</si>
  <si>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</si>
  <si>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</si>
  <si>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</si>
  <si>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</si>
  <si>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</si>
  <si>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</si>
  <si>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</si>
  <si>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</si>
  <si>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</si>
  <si>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</si>
  <si>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</si>
  <si>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</si>
  <si>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</si>
  <si>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</si>
  <si>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</si>
  <si>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</si>
  <si>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</si>
  <si>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</si>
  <si>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</si>
  <si>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</si>
  <si>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</si>
  <si>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</si>
  <si>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</si>
  <si>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</si>
  <si>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</si>
  <si>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</si>
  <si>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</si>
  <si>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</si>
  <si>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</si>
  <si>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</si>
  <si>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</si>
  <si>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</si>
  <si>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</si>
  <si>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</si>
  <si>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</si>
  <si>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</si>
  <si>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</si>
  <si>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</si>
  <si>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</si>
  <si>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</si>
  <si>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</si>
  <si>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</si>
  <si>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</si>
  <si>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</si>
  <si>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</si>
  <si>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</si>
  <si>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</si>
  <si>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</si>
  <si>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</si>
  <si>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</si>
  <si>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</si>
  <si>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</si>
  <si>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</si>
  <si>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</si>
  <si>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</si>
  <si>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</si>
  <si>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</si>
  <si>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</si>
  <si>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</si>
  <si>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</si>
  <si>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</si>
  <si>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</si>
  <si>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</si>
  <si>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</si>
  <si>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</si>
  <si>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</si>
  <si>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</si>
  <si>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</si>
  <si>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</si>
  <si>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</si>
  <si>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</si>
  <si>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</si>
  <si>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</si>
  <si>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</si>
  <si>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</si>
  <si>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</si>
  <si>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</si>
  <si>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</si>
  <si>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</si>
  <si>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</si>
  <si>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</si>
  <si>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</si>
  <si>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</si>
  <si>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</si>
  <si>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</si>
  <si>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</si>
  <si>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</si>
  <si>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</si>
  <si>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</si>
  <si>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</si>
  <si>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</si>
  <si>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</si>
  <si>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</si>
  <si>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</si>
  <si>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</si>
  <si>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</si>
  <si>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</si>
  <si>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</si>
  <si>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</si>
  <si>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</si>
  <si>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</si>
  <si>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</si>
  <si>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</si>
  <si>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</si>
  <si>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</si>
  <si>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</si>
  <si>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</si>
  <si>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</si>
  <si>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</si>
  <si>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</si>
  <si>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</si>
  <si>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</si>
  <si>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</si>
  <si>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</si>
  <si>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</si>
  <si>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</si>
  <si>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</si>
  <si>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</si>
  <si>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</si>
  <si>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</si>
  <si>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</si>
  <si>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</si>
  <si>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</si>
  <si>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</si>
  <si>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</si>
  <si>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</si>
  <si>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</si>
  <si>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</si>
  <si>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</si>
  <si>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</si>
  <si>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</si>
  <si>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</si>
  <si>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</si>
  <si>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</si>
  <si>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</si>
  <si>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</si>
  <si>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</si>
  <si>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</si>
  <si>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</si>
  <si>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</si>
  <si>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</si>
  <si>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</si>
  <si>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</si>
  <si>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</si>
  <si>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</si>
  <si>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</si>
  <si>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</si>
  <si>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</si>
  <si>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</si>
  <si>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</si>
  <si>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</si>
  <si>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</si>
  <si>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</si>
  <si>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</si>
  <si>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</si>
  <si>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</si>
  <si>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</si>
  <si>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</si>
  <si>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</si>
  <si>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</si>
  <si>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</si>
  <si>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</si>
  <si>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</si>
  <si>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</si>
  <si>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</si>
  <si>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</si>
  <si>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</si>
  <si>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</si>
  <si>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</si>
  <si>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</si>
  <si>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</si>
  <si>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</si>
  <si>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</si>
  <si>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</si>
  <si>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</si>
  <si>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</si>
  <si>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</si>
  <si>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</si>
  <si>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</si>
  <si>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</si>
  <si>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</si>
  <si>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</si>
  <si>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</si>
  <si>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</si>
  <si>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</si>
  <si>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</si>
  <si>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</si>
  <si>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</si>
  <si>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</si>
  <si>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</si>
  <si>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</si>
  <si>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</si>
  <si>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</si>
  <si>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</si>
  <si>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</si>
  <si>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</si>
  <si>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</si>
  <si>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</si>
  <si>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</si>
  <si>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</si>
  <si>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</si>
  <si>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</si>
  <si>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</si>
  <si>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</si>
  <si>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</si>
  <si>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</si>
  <si>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</si>
  <si>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</si>
  <si>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</si>
  <si>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</si>
  <si>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</si>
  <si>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</si>
  <si>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</si>
  <si>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</si>
  <si>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</si>
  <si>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</si>
  <si>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</si>
  <si>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</si>
  <si>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</si>
  <si>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</si>
  <si>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</si>
  <si>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</si>
  <si>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</si>
  <si>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</si>
  <si>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</si>
  <si>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</si>
  <si>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</si>
  <si>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</si>
  <si>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</si>
  <si>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</si>
  <si>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</si>
  <si>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</si>
  <si>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</si>
  <si>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</si>
  <si>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</si>
  <si>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</si>
  <si>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</si>
  <si>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</si>
  <si>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</si>
  <si>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</si>
  <si>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</si>
  <si>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</si>
  <si>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</si>
  <si>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</si>
  <si>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</si>
  <si>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</si>
  <si>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</si>
  <si>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</si>
  <si>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</si>
  <si>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</si>
  <si>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</si>
  <si>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</si>
  <si>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</si>
  <si>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</si>
  <si>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</si>
  <si>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</si>
  <si>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</si>
  <si>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</si>
  <si>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</si>
  <si>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</si>
  <si>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</si>
  <si>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</si>
  <si>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</si>
  <si>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</si>
  <si>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</si>
  <si>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</si>
  <si>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</si>
  <si>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</si>
  <si>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</si>
  <si>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</si>
  <si>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</si>
  <si>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</si>
  <si>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</si>
  <si>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</si>
  <si>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</si>
  <si>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</si>
  <si>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</si>
  <si>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</si>
  <si>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</si>
  <si>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</si>
  <si>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</si>
  <si>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</si>
  <si>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</si>
  <si>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</si>
  <si>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</si>
  <si>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</si>
  <si>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</si>
  <si>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</si>
  <si>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</si>
  <si>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</si>
  <si>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</si>
  <si>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</si>
  <si>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</si>
  <si>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</si>
  <si>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</si>
  <si>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</si>
  <si>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</si>
  <si>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</si>
  <si>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</si>
  <si>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</si>
  <si>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</si>
  <si>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</si>
  <si>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</si>
  <si>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</si>
  <si>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</si>
  <si>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</si>
  <si>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</si>
  <si>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</si>
  <si>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</si>
  <si>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</si>
  <si>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</si>
  <si>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</si>
  <si>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</si>
  <si>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</si>
  <si>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</si>
  <si>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</si>
  <si>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</si>
  <si>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</si>
  <si>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</si>
  <si>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</si>
  <si>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</si>
  <si>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</si>
  <si>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</si>
  <si>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</si>
  <si>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</si>
  <si>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</si>
  <si>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</si>
  <si>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</si>
  <si>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</si>
  <si>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</si>
  <si>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</si>
  <si>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</si>
  <si>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</si>
  <si>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</si>
  <si>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</si>
  <si>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</si>
  <si>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</si>
  <si>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</si>
  <si>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</si>
  <si>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</si>
  <si>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</si>
  <si>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</si>
  <si>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</si>
  <si>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</si>
  <si>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</si>
  <si>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</si>
  <si>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</si>
  <si>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</si>
  <si>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</si>
  <si>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</si>
  <si>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</si>
  <si>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</si>
  <si>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</si>
  <si>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</si>
  <si>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</si>
  <si>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</si>
  <si>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</si>
  <si>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</si>
  <si>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</si>
  <si>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</si>
  <si>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</si>
  <si>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</si>
  <si>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</si>
  <si>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</si>
  <si>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</si>
  <si>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</si>
  <si>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</si>
  <si>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</si>
  <si>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</si>
  <si>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</si>
  <si>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</si>
  <si>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</si>
  <si>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</si>
  <si>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</si>
  <si>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</si>
  <si>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</si>
  <si>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</si>
  <si>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</si>
  <si>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</si>
  <si>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</si>
  <si>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</si>
  <si>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</si>
  <si>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</si>
  <si>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</si>
  <si>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</si>
  <si>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</si>
  <si>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</si>
  <si>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</si>
  <si>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</si>
  <si>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</si>
  <si>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</si>
  <si>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</si>
  <si>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</si>
  <si>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</si>
  <si>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</si>
  <si>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</si>
  <si>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</si>
  <si>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</si>
  <si>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</si>
  <si>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</si>
  <si>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</si>
  <si>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</si>
  <si>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</si>
  <si>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</si>
  <si>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</si>
  <si>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</si>
  <si>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</si>
  <si>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</si>
  <si>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</si>
  <si>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</si>
  <si>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</si>
  <si>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</si>
  <si>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</si>
  <si>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</si>
  <si>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</si>
  <si>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</si>
  <si>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</si>
  <si>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</si>
  <si>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</si>
  <si>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</si>
  <si>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</si>
  <si>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</si>
  <si>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</si>
  <si>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</si>
  <si>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</si>
  <si>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</si>
  <si>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</si>
  <si>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</si>
  <si>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</si>
  <si>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</si>
  <si>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</si>
  <si>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</si>
  <si>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</si>
  <si>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</si>
  <si>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</si>
  <si>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</si>
  <si>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</si>
  <si>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</si>
  <si>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</si>
  <si>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</si>
  <si>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</si>
  <si>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</si>
  <si>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</si>
  <si>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</si>
  <si>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</si>
  <si>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</si>
  <si>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</si>
  <si>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</si>
  <si>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</si>
  <si>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</si>
  <si>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</si>
  <si>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</si>
  <si>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</si>
  <si>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</si>
  <si>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</si>
  <si>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</si>
  <si>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</si>
  <si>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</si>
  <si>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</si>
  <si>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</si>
  <si>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</si>
  <si>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</si>
  <si>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</si>
  <si>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</si>
  <si>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</si>
  <si>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</si>
  <si>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</si>
  <si>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</si>
  <si>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</si>
  <si>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</si>
  <si>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</si>
  <si>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</si>
  <si>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</si>
  <si>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</si>
  <si>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</si>
  <si>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</si>
  <si>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</si>
  <si>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</si>
  <si>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</si>
  <si>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</si>
  <si>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</si>
  <si>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</si>
  <si>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</si>
  <si>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</si>
  <si>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</si>
  <si>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</si>
  <si>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</si>
  <si>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</si>
  <si>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</si>
  <si>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</si>
  <si>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</si>
  <si>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</si>
  <si>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</si>
  <si>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</si>
  <si>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</si>
  <si>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</si>
  <si>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</si>
  <si>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</si>
  <si>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</si>
  <si>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</si>
  <si>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</si>
  <si>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</si>
  <si>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</si>
  <si>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</si>
  <si>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</si>
  <si>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</si>
  <si>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</si>
  <si>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</si>
  <si>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</si>
  <si>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</si>
  <si>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</si>
  <si>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</si>
  <si>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</si>
  <si>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</si>
  <si>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</si>
  <si>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</si>
  <si>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</si>
  <si>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</si>
  <si>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</si>
  <si>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</si>
  <si>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</si>
  <si>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</si>
  <si>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</si>
  <si>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</si>
  <si>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</si>
  <si>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</si>
  <si>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</si>
  <si>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</si>
  <si>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</si>
  <si>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</si>
  <si>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</si>
  <si>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</si>
  <si>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</si>
  <si>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</si>
  <si>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</si>
  <si>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</si>
  <si>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</si>
  <si>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</si>
  <si>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</si>
  <si>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</si>
  <si>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</si>
  <si>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</si>
  <si>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</si>
  <si>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</si>
  <si>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</si>
  <si>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</si>
  <si>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</si>
  <si>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</si>
  <si>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</si>
  <si>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</si>
  <si>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</si>
  <si>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</si>
  <si>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</si>
  <si>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</si>
  <si>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</si>
  <si>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</si>
  <si>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</si>
  <si>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</si>
  <si>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</si>
  <si>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</si>
  <si>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</si>
  <si>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</si>
  <si>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</si>
  <si>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</si>
  <si>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</si>
  <si>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</si>
  <si>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</si>
  <si>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</si>
  <si>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</si>
  <si>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</si>
  <si>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</si>
  <si>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</si>
  <si>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</si>
  <si>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</si>
  <si>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</si>
  <si>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</si>
  <si>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</si>
  <si>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</si>
  <si>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</si>
  <si>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</si>
  <si>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</si>
  <si>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</si>
  <si>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</si>
  <si>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</si>
  <si>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</si>
  <si>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</si>
  <si>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</si>
  <si>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</si>
  <si>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</si>
  <si>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</si>
  <si>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</si>
  <si>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</si>
  <si>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</si>
  <si>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</si>
  <si>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</si>
  <si>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</si>
  <si>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</si>
  <si>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</si>
  <si>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</si>
  <si>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</si>
  <si>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</si>
  <si>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</si>
  <si>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</si>
  <si>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</si>
  <si>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</si>
  <si>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</si>
  <si>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</si>
  <si>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</si>
  <si>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</si>
  <si>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</si>
  <si>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</si>
  <si>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</si>
  <si>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</si>
  <si>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</si>
  <si>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</si>
  <si>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</si>
  <si>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</si>
  <si>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</si>
  <si>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</si>
  <si>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</si>
  <si>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</si>
  <si>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</si>
  <si>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</si>
  <si>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</si>
  <si>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</si>
  <si>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</si>
  <si>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</si>
  <si>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</si>
  <si>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</si>
  <si>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</si>
  <si>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</si>
  <si>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</si>
  <si>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</si>
  <si>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</si>
  <si>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</si>
  <si>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</si>
  <si>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</si>
  <si>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</si>
  <si>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</si>
  <si>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</si>
  <si>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</si>
  <si>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</si>
  <si>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</si>
  <si>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</si>
  <si>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</si>
  <si>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</si>
  <si>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</si>
  <si>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</si>
  <si>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</si>
  <si>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</si>
  <si>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</si>
  <si>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</si>
  <si>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</si>
  <si>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</si>
  <si>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</si>
  <si>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</si>
  <si>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</si>
  <si>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</si>
  <si>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</si>
  <si>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</si>
  <si>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</si>
  <si>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</si>
  <si>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</si>
  <si>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</si>
  <si>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</si>
  <si>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</si>
  <si>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</si>
  <si>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</si>
  <si>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</si>
  <si>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</si>
  <si>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</si>
  <si>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</si>
  <si>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</si>
  <si>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</si>
  <si>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</si>
  <si>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</si>
  <si>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</si>
  <si>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</si>
  <si>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</si>
  <si>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</si>
  <si>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</si>
  <si>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</si>
  <si>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</si>
  <si>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</si>
  <si>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</si>
  <si>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</si>
  <si>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</si>
  <si>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</si>
  <si>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</si>
  <si>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</si>
  <si>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</si>
  <si>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</si>
  <si>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</si>
  <si>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</si>
  <si>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</si>
  <si>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</si>
  <si>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</si>
  <si>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</si>
  <si>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</si>
  <si>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</si>
  <si>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</si>
  <si>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</si>
  <si>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</si>
  <si>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</si>
  <si>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</si>
  <si>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</si>
  <si>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</si>
  <si>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</si>
  <si>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</si>
  <si>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</si>
  <si>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</si>
  <si>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</si>
  <si>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</si>
  <si>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</si>
  <si>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</si>
  <si>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</si>
  <si>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</si>
  <si>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</si>
  <si>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</si>
  <si>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</si>
  <si>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</si>
  <si>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</si>
  <si>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</si>
  <si>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</si>
  <si>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</si>
  <si>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</si>
  <si>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</si>
  <si>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</si>
  <si>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</si>
  <si>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</si>
  <si>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</si>
  <si>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</si>
  <si>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</si>
  <si>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</si>
  <si>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</si>
  <si>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</si>
  <si>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</si>
  <si>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</si>
  <si>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</si>
  <si>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</si>
  <si>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</si>
  <si>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</si>
  <si>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</si>
  <si>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</si>
  <si>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</si>
  <si>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</si>
  <si>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</si>
  <si>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</si>
  <si>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</si>
  <si>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</si>
  <si>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</si>
  <si>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</si>
  <si>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</si>
  <si>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</si>
  <si>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</si>
  <si>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</si>
  <si>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</si>
  <si>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</si>
  <si>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</si>
  <si>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</si>
  <si>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</si>
  <si>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</si>
  <si>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</si>
  <si>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</si>
  <si>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</si>
  <si>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</si>
  <si>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</si>
  <si>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</si>
  <si>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</si>
  <si>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</si>
  <si>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</si>
  <si>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</si>
  <si>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</si>
  <si>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</si>
  <si>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</si>
  <si>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</si>
  <si>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</si>
  <si>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</si>
  <si>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</si>
  <si>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</si>
  <si>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</si>
  <si>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</si>
  <si>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</si>
  <si>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</si>
  <si>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</si>
  <si>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</si>
  <si>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</si>
  <si>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</si>
  <si>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</si>
  <si>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</si>
  <si>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</si>
  <si>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</si>
  <si>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</si>
  <si>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</si>
  <si>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</si>
  <si>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</si>
  <si>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</si>
  <si>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</si>
  <si>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</si>
  <si>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</si>
  <si>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</si>
  <si>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</si>
  <si>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</si>
  <si>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</si>
  <si>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</si>
  <si>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</si>
  <si>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</si>
  <si>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</si>
  <si>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</si>
  <si>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</si>
  <si>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</si>
  <si>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</si>
  <si>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</si>
  <si>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</si>
  <si>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</si>
  <si>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</si>
  <si>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</si>
  <si>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</si>
  <si>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</si>
  <si>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</si>
  <si>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</si>
  <si>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</si>
  <si>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</si>
  <si>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</si>
  <si>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</si>
  <si>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</si>
  <si>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</si>
  <si>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</si>
  <si>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</si>
  <si>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</si>
  <si>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</si>
  <si>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</si>
  <si>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</si>
  <si>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</si>
  <si>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</si>
  <si>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</si>
  <si>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</si>
  <si>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</si>
  <si>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</si>
  <si>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</si>
  <si>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</si>
  <si>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</si>
  <si>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</si>
  <si>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</si>
  <si>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</si>
  <si>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</si>
  <si>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</si>
  <si>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</si>
  <si>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</si>
  <si>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</si>
  <si>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</si>
  <si>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</si>
  <si>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</si>
  <si>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</si>
  <si>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</si>
  <si>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</si>
  <si>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</si>
  <si>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</si>
  <si>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</si>
  <si>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</si>
  <si>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</si>
  <si>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</si>
  <si>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</si>
  <si>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</si>
  <si>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</si>
  <si>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</si>
  <si>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</si>
  <si>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</si>
  <si>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</si>
  <si>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</si>
  <si>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</si>
  <si>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</si>
  <si>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</si>
  <si>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</si>
  <si>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</si>
  <si>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</si>
  <si>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</si>
  <si>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</si>
  <si>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</si>
  <si>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</si>
  <si>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</si>
  <si>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</si>
  <si>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</si>
  <si>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</si>
  <si>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</si>
  <si>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</si>
  <si>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</si>
  <si>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</si>
  <si>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</si>
  <si>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</si>
  <si>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</si>
  <si>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</si>
  <si>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</si>
  <si>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</si>
  <si>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</si>
  <si>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</si>
  <si>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</si>
  <si>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</si>
  <si>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</si>
  <si>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</si>
  <si>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</si>
  <si>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</si>
  <si>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</si>
  <si>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</si>
  <si>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</si>
  <si>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</si>
  <si>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</si>
  <si>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</si>
  <si>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</si>
  <si>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</si>
  <si>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</si>
  <si>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</si>
  <si>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</si>
  <si>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</si>
  <si>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</si>
  <si>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</si>
  <si>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</si>
  <si>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</si>
  <si>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</si>
  <si>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</si>
  <si>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</si>
  <si>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</si>
  <si>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</si>
  <si>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</si>
  <si>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</si>
  <si>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</si>
  <si>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</si>
  <si>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</si>
  <si>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</si>
  <si>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</si>
  <si>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</si>
  <si>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</si>
  <si>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</si>
  <si>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</si>
  <si>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</si>
  <si>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</si>
  <si>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</si>
  <si>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</si>
  <si>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</si>
  <si>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</si>
  <si>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</si>
  <si>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</si>
  <si>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</si>
  <si>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</si>
  <si>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</si>
  <si>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</si>
  <si>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</si>
  <si>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</si>
  <si>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</si>
  <si>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</si>
  <si>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</si>
  <si>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</si>
  <si>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</si>
  <si>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</si>
  <si>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</si>
  <si>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</si>
  <si>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</si>
  <si>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</si>
  <si>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</si>
  <si>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</si>
  <si>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</si>
  <si>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</si>
  <si>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</si>
  <si>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</si>
  <si>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</si>
  <si>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</si>
  <si>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</si>
  <si>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</si>
  <si>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</si>
  <si>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</si>
  <si>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</si>
  <si>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</si>
  <si>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</si>
  <si>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</si>
  <si>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</si>
  <si>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</si>
  <si>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</si>
  <si>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</si>
  <si>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</si>
  <si>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</si>
  <si>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</si>
  <si>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</si>
  <si>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</si>
  <si>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</si>
  <si>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</si>
  <si>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</si>
  <si>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</si>
  <si>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</si>
  <si>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</si>
  <si>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</si>
  <si>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</si>
  <si>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</si>
  <si>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</si>
  <si>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</si>
  <si>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</si>
  <si>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</si>
  <si>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</si>
  <si>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</si>
  <si>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</si>
  <si>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</si>
  <si>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</si>
  <si>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</si>
  <si>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</si>
  <si>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</si>
  <si>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</si>
  <si>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</si>
  <si>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</si>
  <si>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</si>
  <si>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</si>
  <si>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</si>
  <si>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</si>
  <si>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</si>
  <si>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</si>
  <si>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</si>
  <si>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</si>
  <si>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</si>
  <si>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</si>
  <si>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</si>
  <si>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</si>
  <si>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</si>
  <si>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</si>
  <si>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</si>
  <si>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</si>
  <si>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</si>
  <si>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</si>
  <si>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</si>
  <si>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</si>
  <si>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</si>
  <si>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</si>
  <si>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</si>
  <si>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</si>
  <si>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</si>
  <si>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</si>
  <si>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</si>
  <si>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</si>
  <si>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</si>
  <si>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</si>
  <si>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</si>
  <si>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</si>
  <si>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</si>
  <si>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</si>
  <si>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</si>
  <si>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</si>
  <si>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</si>
  <si>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</si>
  <si>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</si>
  <si>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</si>
  <si>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</si>
  <si>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</si>
  <si>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</si>
  <si>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</si>
  <si>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</si>
  <si>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</si>
  <si>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</si>
  <si>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</si>
  <si>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</si>
  <si>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</si>
  <si>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</si>
  <si>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</si>
  <si>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</si>
  <si>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</si>
  <si>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</si>
  <si>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</si>
  <si>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</si>
  <si>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</si>
  <si>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</si>
  <si>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</si>
  <si>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</si>
  <si>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</si>
  <si>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</si>
  <si>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</si>
  <si>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</si>
  <si>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</si>
  <si>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</si>
  <si>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</si>
  <si>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</si>
  <si>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</si>
  <si>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</si>
  <si>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</si>
  <si>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</si>
  <si>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</si>
  <si>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</si>
  <si>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</si>
  <si>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</si>
  <si>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</si>
  <si>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</si>
  <si>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</si>
  <si>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</si>
  <si>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</si>
  <si>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</si>
  <si>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</si>
  <si>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</si>
  <si>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</si>
  <si>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</si>
  <si>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</si>
  <si>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</si>
  <si>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</si>
  <si>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</si>
  <si>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</si>
  <si>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</si>
  <si>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</si>
  <si>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</si>
  <si>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</si>
  <si>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</si>
  <si>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</si>
  <si>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</si>
  <si>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</si>
  <si>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</si>
  <si>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</si>
  <si>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</si>
  <si>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</si>
  <si>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</si>
  <si>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</si>
  <si>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</si>
  <si>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</si>
  <si>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</si>
  <si>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</si>
  <si>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</si>
  <si>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</si>
  <si>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</si>
  <si>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</si>
  <si>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</si>
  <si>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</si>
  <si>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</si>
  <si>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</si>
  <si>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</si>
  <si>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</si>
  <si>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</si>
  <si>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</si>
  <si>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</si>
  <si>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</si>
  <si>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</si>
  <si>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</si>
  <si>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</si>
  <si>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</si>
  <si>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</si>
  <si>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</si>
  <si>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</si>
  <si>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</si>
  <si>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</si>
  <si>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</si>
  <si>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</si>
  <si>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</si>
  <si>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</si>
  <si>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</si>
  <si>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</si>
  <si>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</si>
  <si>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</si>
  <si>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</si>
  <si>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</si>
  <si>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</si>
  <si>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</si>
  <si>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</si>
  <si>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</si>
  <si>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</si>
  <si>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</si>
  <si>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</si>
  <si>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</si>
  <si>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</si>
  <si>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</si>
  <si>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</si>
  <si>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</si>
  <si>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</si>
  <si>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</si>
  <si>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</si>
  <si>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</si>
  <si>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</si>
  <si>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</si>
  <si>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</si>
  <si>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</si>
  <si>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</si>
  <si>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</si>
  <si>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</si>
  <si>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</si>
  <si>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</si>
  <si>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</si>
  <si>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</si>
  <si>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</si>
  <si>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</si>
  <si>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</si>
  <si>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</si>
  <si>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</si>
  <si>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</si>
  <si>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</si>
  <si>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</si>
  <si>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</si>
  <si>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</si>
  <si>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</si>
  <si>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</si>
  <si>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</si>
  <si>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</si>
  <si>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</si>
  <si>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</si>
  <si>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</si>
  <si>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</si>
  <si>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</si>
  <si>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</si>
  <si>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</si>
  <si>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</si>
  <si>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</si>
  <si>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</si>
  <si>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</si>
  <si>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</si>
  <si>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</si>
  <si>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</si>
  <si>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</si>
  <si>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</si>
  <si>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</si>
  <si>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</si>
  <si>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</si>
  <si>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</si>
  <si>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</si>
  <si>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</si>
  <si>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</si>
  <si>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</si>
  <si>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</si>
  <si>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</si>
  <si>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</si>
  <si>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</si>
  <si>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</si>
  <si>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</si>
  <si>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</si>
  <si>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</si>
  <si>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</si>
  <si>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</si>
  <si>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</si>
  <si>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</si>
  <si>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</si>
  <si>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</si>
  <si>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</si>
  <si>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</si>
  <si>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</si>
  <si>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</si>
  <si>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</si>
  <si>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</si>
  <si>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</si>
  <si>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</si>
  <si>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</si>
  <si>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</si>
  <si>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</si>
  <si>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</si>
  <si>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</si>
  <si>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</si>
  <si>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</si>
  <si>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</si>
  <si>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</si>
  <si>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</si>
  <si>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</si>
  <si>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</si>
  <si>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</si>
  <si>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</si>
  <si>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</si>
  <si>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</si>
  <si>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</si>
  <si>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</si>
  <si>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</si>
  <si>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</si>
  <si>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</si>
  <si>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</si>
  <si>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</si>
  <si>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</si>
  <si>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</si>
  <si>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</si>
  <si>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</si>
  <si>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</si>
  <si>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</si>
  <si>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</si>
  <si>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</si>
  <si>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</si>
  <si>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</si>
  <si>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</si>
  <si>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</si>
  <si>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</si>
  <si>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</si>
  <si>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</si>
  <si>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</si>
  <si>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</si>
  <si>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</si>
  <si>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</si>
  <si>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</si>
  <si>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</si>
  <si>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</si>
  <si>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</si>
  <si>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</si>
  <si>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</si>
  <si>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</si>
  <si>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</si>
  <si>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</si>
  <si>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</si>
  <si>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</si>
  <si>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</si>
  <si>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</si>
  <si>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</si>
  <si>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</si>
  <si>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</si>
  <si>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</si>
  <si>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</si>
  <si>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</si>
  <si>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</si>
  <si>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</si>
  <si>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</si>
  <si>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</si>
  <si>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</si>
  <si>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</si>
  <si>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</si>
  <si>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</si>
  <si>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</si>
  <si>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</si>
  <si>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</si>
  <si>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</si>
  <si>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</si>
  <si>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</si>
  <si>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</si>
  <si>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</si>
  <si>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</si>
  <si>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</si>
  <si>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</si>
  <si>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</si>
  <si>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</si>
  <si>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</si>
  <si>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</si>
  <si>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</si>
  <si>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</si>
  <si>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</si>
  <si>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</si>
  <si>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</si>
  <si>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</si>
  <si>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</si>
  <si>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</si>
  <si>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</si>
  <si>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</si>
  <si>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</si>
  <si>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</si>
  <si>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</si>
  <si>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</si>
  <si>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</si>
  <si>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</si>
  <si>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</si>
  <si>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</si>
  <si>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</si>
  <si>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</si>
  <si>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</si>
  <si>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</si>
  <si>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</si>
  <si>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</si>
  <si>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</si>
  <si>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</si>
  <si>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</si>
  <si>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</si>
  <si>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</si>
  <si>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</si>
  <si>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</si>
  <si>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</si>
  <si>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</si>
  <si>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</si>
  <si>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</si>
  <si>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</si>
  <si>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</si>
  <si>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</si>
  <si>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</si>
  <si>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</si>
  <si>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</si>
  <si>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</si>
  <si>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</si>
  <si>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</si>
  <si>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</si>
  <si>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</si>
  <si>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</si>
  <si>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</si>
  <si>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</si>
  <si>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</si>
  <si>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</si>
  <si>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</si>
  <si>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</si>
  <si>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</si>
  <si>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</si>
  <si>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</si>
  <si>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</si>
  <si>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</si>
  <si>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</si>
  <si>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</si>
  <si>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</si>
  <si>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</si>
  <si>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</si>
  <si>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</si>
  <si>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</si>
  <si>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</si>
  <si>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</si>
  <si>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</si>
  <si>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</si>
  <si>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</si>
  <si>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</si>
  <si>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</si>
  <si>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</si>
  <si>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</si>
  <si>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</si>
  <si>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</si>
  <si>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</si>
  <si>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</si>
  <si>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</si>
  <si>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</si>
  <si>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</si>
  <si>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</si>
  <si>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</si>
  <si>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</si>
  <si>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</si>
  <si>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</si>
  <si>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</si>
  <si>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</si>
  <si>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</si>
  <si>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</si>
  <si>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</si>
  <si>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</si>
  <si>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</si>
  <si>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</si>
  <si>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</si>
  <si>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</si>
  <si>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</si>
  <si>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</si>
  <si>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</si>
  <si>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</si>
  <si>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</si>
  <si>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</si>
  <si>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</si>
  <si>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</si>
  <si>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</si>
  <si>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</si>
  <si>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</si>
  <si>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</si>
  <si>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</si>
  <si>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</si>
  <si>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</si>
  <si>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</si>
  <si>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</si>
  <si>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</si>
  <si>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</si>
  <si>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</si>
  <si>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</si>
  <si>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</si>
  <si>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</si>
  <si>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</si>
  <si>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</si>
  <si>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</si>
  <si>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</si>
  <si>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</si>
  <si>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</si>
  <si>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</si>
  <si>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</si>
  <si>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</si>
  <si>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</si>
  <si>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</si>
  <si>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</si>
  <si>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</si>
  <si>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</si>
  <si>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</si>
  <si>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</si>
  <si>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</si>
  <si>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</si>
  <si>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</si>
  <si>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</si>
  <si>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</si>
  <si>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</si>
  <si>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</si>
  <si>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</si>
  <si>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</si>
  <si>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</si>
  <si>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</si>
  <si>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</si>
  <si>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</si>
  <si>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</si>
  <si>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</si>
  <si>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</si>
  <si>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</si>
  <si>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</si>
  <si>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</si>
  <si>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</si>
  <si>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</si>
  <si>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</si>
  <si>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</si>
  <si>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</si>
  <si>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</si>
  <si>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</si>
  <si>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</si>
  <si>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</si>
  <si>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</si>
  <si>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</si>
  <si>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</si>
  <si>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</si>
  <si>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</si>
  <si>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</si>
  <si>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</si>
  <si>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</si>
  <si>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</si>
  <si>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</si>
  <si>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</si>
  <si>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</si>
  <si>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</si>
  <si>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</si>
  <si>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</si>
  <si>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</si>
  <si>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</si>
  <si>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</si>
  <si>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</si>
  <si>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</si>
  <si>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</si>
  <si>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</si>
  <si>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</si>
  <si>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</si>
  <si>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</si>
  <si>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</si>
  <si>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</si>
  <si>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</si>
  <si>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</si>
  <si>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</si>
  <si>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</si>
  <si>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</si>
  <si>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</si>
  <si>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</si>
  <si>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</si>
  <si>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</si>
  <si>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</si>
  <si>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</si>
  <si>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</si>
  <si>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</si>
  <si>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</si>
  <si>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</si>
  <si>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</si>
  <si>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</si>
  <si>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</si>
  <si>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</si>
  <si>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</si>
  <si>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</si>
  <si>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</si>
  <si>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</si>
  <si>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</si>
  <si>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</si>
  <si>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</si>
  <si>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</si>
  <si>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</si>
  <si>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</si>
  <si>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</si>
  <si>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</si>
  <si>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</si>
  <si>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</si>
  <si>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</si>
  <si>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</si>
  <si>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</si>
  <si>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</si>
  <si>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</si>
  <si>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</si>
  <si>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</si>
  <si>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</si>
  <si>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</si>
  <si>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</si>
  <si>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</si>
  <si>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</si>
  <si>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</si>
  <si>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</si>
  <si>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</si>
  <si>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</si>
  <si>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</si>
  <si>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</si>
  <si>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</si>
  <si>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</si>
  <si>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</si>
  <si>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</si>
  <si>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</si>
  <si>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</si>
  <si>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</si>
  <si>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</si>
  <si>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</si>
  <si>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</si>
  <si>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</si>
  <si>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</si>
  <si>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</si>
  <si>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</si>
  <si>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</si>
  <si>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</si>
  <si>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</si>
  <si>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</si>
  <si>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</si>
  <si>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</si>
  <si>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</si>
  <si>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</si>
  <si>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</si>
  <si>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</si>
  <si>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</si>
  <si>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</si>
  <si>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</si>
  <si>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</si>
  <si>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</si>
  <si>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</si>
  <si>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</si>
  <si>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</si>
  <si>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</si>
  <si>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</si>
  <si>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</si>
  <si>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</si>
  <si>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</si>
  <si>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</si>
  <si>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</si>
  <si>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</si>
  <si>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</si>
  <si>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</si>
  <si>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</si>
  <si>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</si>
  <si>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</si>
  <si>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</si>
  <si>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</si>
  <si>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</si>
  <si>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</si>
  <si>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</si>
  <si>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</si>
  <si>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</si>
  <si>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</si>
  <si>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</si>
  <si>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</si>
  <si>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</si>
  <si>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</si>
  <si>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</si>
  <si>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</si>
  <si>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</si>
  <si>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</si>
  <si>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</si>
  <si>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</si>
  <si>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</si>
  <si>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</si>
  <si>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</si>
  <si>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</si>
  <si>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</si>
  <si>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</si>
  <si>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</si>
  <si>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</si>
  <si>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</si>
  <si>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</si>
  <si>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</si>
  <si>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</si>
  <si>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</si>
  <si>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</si>
  <si>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</si>
  <si>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</si>
  <si>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</si>
  <si>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</si>
  <si>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</si>
  <si>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</si>
  <si>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</si>
  <si>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</si>
  <si>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</si>
  <si>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</si>
  <si>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</si>
  <si>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</si>
  <si>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</si>
  <si>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</si>
  <si>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</si>
  <si>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</si>
  <si>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</si>
  <si>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</si>
  <si>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</si>
  <si>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</si>
  <si>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</si>
  <si>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</si>
  <si>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</si>
  <si>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</si>
  <si>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</si>
  <si>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</si>
  <si>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</si>
  <si>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</si>
  <si>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</si>
  <si>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</si>
  <si>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</si>
  <si>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</si>
  <si>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</si>
  <si>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</si>
  <si>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</si>
  <si>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</si>
  <si>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</si>
  <si>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</si>
  <si>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</si>
  <si>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</si>
  <si>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</si>
  <si>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</si>
  <si>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</si>
  <si>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</si>
  <si>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</si>
  <si>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</si>
  <si>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</si>
  <si>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</si>
  <si>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</si>
  <si>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</si>
  <si>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</si>
  <si>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</si>
  <si>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</si>
  <si>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</si>
  <si>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</si>
  <si>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</si>
  <si>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</si>
  <si>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</si>
  <si>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</si>
  <si>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</si>
  <si>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</si>
  <si>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</si>
  <si>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</si>
  <si>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</si>
  <si>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</si>
  <si>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</si>
  <si>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</si>
  <si>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</si>
  <si>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</si>
  <si>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</si>
  <si>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</si>
  <si>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</si>
  <si>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</si>
  <si>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</si>
  <si>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</si>
  <si>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</si>
  <si>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</si>
  <si>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</si>
  <si>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</si>
  <si>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</si>
  <si>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</si>
  <si>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</si>
  <si>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</si>
  <si>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</si>
  <si>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</si>
  <si>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</si>
  <si>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</si>
  <si>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</si>
  <si>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</si>
  <si>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</si>
  <si>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</si>
  <si>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</si>
  <si>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</si>
  <si>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</si>
  <si>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</si>
  <si>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</si>
  <si>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</si>
  <si>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</si>
  <si>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</si>
  <si>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</si>
  <si>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</si>
  <si>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</si>
  <si>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</si>
  <si>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</si>
  <si>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</si>
  <si>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</si>
  <si>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</si>
  <si>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</si>
  <si>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</si>
  <si>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</si>
  <si>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</si>
  <si>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</si>
  <si>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</si>
  <si>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</si>
  <si>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</si>
  <si>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</si>
  <si>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</si>
  <si>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</si>
  <si>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</si>
  <si>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</si>
  <si>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</si>
  <si>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</si>
  <si>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</si>
  <si>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</si>
  <si>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</si>
  <si>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</si>
  <si>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</si>
  <si>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</si>
  <si>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</si>
  <si>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</si>
  <si>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</si>
  <si>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</si>
  <si>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</si>
  <si>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</si>
  <si>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</si>
  <si>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</si>
  <si>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</si>
  <si>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</si>
  <si>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</si>
  <si>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</si>
  <si>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</si>
  <si>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</si>
  <si>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</si>
  <si>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</si>
  <si>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</si>
  <si>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</si>
  <si>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</si>
  <si>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</si>
  <si>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</si>
  <si>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</si>
  <si>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</si>
  <si>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</si>
  <si>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</si>
  <si>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</si>
  <si>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</si>
  <si>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</si>
  <si>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</si>
  <si>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</si>
  <si>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</si>
  <si>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</si>
  <si>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</si>
  <si>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</si>
  <si>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</si>
  <si>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</si>
  <si>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</si>
  <si>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</si>
  <si>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</si>
  <si>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</si>
  <si>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</si>
  <si>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</si>
  <si>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</si>
  <si>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</si>
  <si>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</si>
  <si>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</si>
  <si>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</si>
  <si>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</si>
  <si>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</si>
  <si>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</si>
  <si>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</si>
  <si>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</si>
  <si>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</si>
  <si>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</si>
  <si>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</si>
  <si>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</si>
  <si>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</si>
  <si>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</si>
  <si>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</si>
  <si>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</si>
  <si>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</si>
  <si>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</si>
  <si>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</si>
  <si>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</si>
  <si>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</si>
  <si>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</si>
  <si>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</si>
  <si>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</si>
  <si>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</si>
  <si>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</si>
  <si>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</si>
  <si>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</si>
  <si>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</si>
  <si>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</si>
  <si>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</si>
  <si>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</si>
  <si>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</si>
  <si>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</si>
  <si>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</si>
  <si>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</si>
  <si>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</si>
  <si>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</si>
  <si>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</si>
  <si>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</si>
  <si>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</si>
  <si>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</si>
  <si>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</si>
  <si>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</si>
  <si>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</si>
  <si>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</si>
  <si>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</si>
  <si>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</si>
  <si>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</si>
  <si>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</si>
  <si>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</si>
  <si>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</si>
  <si>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</si>
  <si>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</si>
  <si>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</si>
  <si>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</si>
  <si>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</si>
  <si>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</si>
  <si>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</si>
  <si>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</si>
  <si>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</si>
  <si>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</si>
  <si>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</si>
  <si>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</si>
  <si>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</si>
  <si>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</si>
  <si>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</si>
  <si>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</si>
  <si>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</si>
  <si>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</si>
  <si>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</si>
  <si>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</si>
  <si>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</si>
  <si>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</si>
  <si>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</si>
  <si>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</si>
  <si>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</si>
  <si>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</si>
  <si>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</si>
  <si>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</si>
  <si>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</si>
  <si>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</si>
  <si>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</si>
  <si>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</si>
  <si>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</si>
  <si>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</si>
  <si>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</si>
  <si>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</si>
  <si>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</si>
  <si>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</si>
  <si>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</si>
  <si>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</si>
  <si>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</si>
  <si>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</si>
  <si>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</si>
  <si>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</si>
  <si>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</si>
  <si>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</si>
  <si>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</si>
  <si>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</si>
  <si>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</si>
  <si>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</si>
  <si>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</si>
  <si>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</si>
  <si>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</si>
  <si>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</si>
  <si>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</si>
  <si>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</si>
  <si>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</si>
  <si>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</si>
  <si>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</si>
  <si>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</si>
  <si>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</si>
  <si>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</si>
  <si>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</si>
  <si>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</si>
  <si>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</si>
  <si>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</si>
  <si>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</si>
  <si>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</si>
  <si>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</si>
  <si>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</si>
  <si>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</si>
  <si>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</si>
  <si>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</si>
  <si>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</si>
  <si>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</si>
  <si>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</si>
  <si>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</si>
  <si>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</si>
  <si>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</si>
  <si>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</si>
  <si>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</si>
  <si>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</si>
  <si>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</si>
  <si>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</si>
  <si>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</si>
  <si>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</si>
  <si>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</si>
  <si>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</si>
  <si>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</si>
  <si>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</si>
  <si>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</si>
  <si>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</si>
  <si>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</si>
  <si>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</si>
  <si>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</si>
  <si>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</si>
  <si>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</si>
  <si>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</si>
  <si>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</si>
  <si>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</si>
  <si>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</si>
  <si>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</si>
  <si>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</si>
  <si>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</si>
  <si>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</si>
  <si>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</si>
  <si>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</si>
  <si>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</si>
  <si>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</si>
  <si>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</si>
  <si>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</si>
  <si>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</si>
  <si>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</si>
  <si>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</si>
  <si>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</si>
  <si>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</si>
  <si>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</si>
  <si>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</si>
  <si>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</si>
  <si>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</si>
  <si>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</si>
  <si>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</si>
  <si>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</si>
  <si>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</si>
  <si>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</si>
  <si>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</si>
  <si>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</si>
  <si>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</si>
  <si>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</si>
  <si>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</si>
  <si>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</si>
  <si>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</si>
  <si>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</si>
  <si>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</si>
  <si>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</si>
  <si>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</si>
  <si>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</si>
  <si>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</si>
  <si>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</si>
  <si>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</si>
  <si>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</si>
  <si>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</si>
  <si>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</si>
  <si>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</si>
  <si>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</si>
  <si>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</si>
  <si>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</si>
  <si>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</si>
  <si>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</si>
  <si>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</si>
  <si>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</si>
  <si>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</si>
  <si>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</si>
  <si>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</si>
  <si>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</si>
  <si>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</si>
  <si>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</si>
  <si>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</si>
  <si>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</si>
  <si>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</si>
  <si>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</si>
  <si>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</si>
  <si>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</si>
  <si>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</si>
  <si>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</si>
  <si>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</si>
  <si>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</si>
  <si>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</si>
  <si>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</si>
  <si>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</si>
  <si>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</si>
  <si>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</si>
  <si>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</si>
  <si>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</si>
  <si>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</si>
  <si>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</si>
  <si>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</si>
  <si>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</si>
  <si>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</si>
  <si>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</si>
  <si>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</si>
  <si>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</si>
  <si>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</si>
  <si>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</si>
  <si>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</si>
  <si>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</si>
  <si>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</si>
  <si>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</si>
  <si>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</si>
  <si>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</si>
  <si>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</si>
  <si>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</si>
  <si>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</si>
  <si>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</si>
  <si>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</si>
  <si>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</si>
  <si>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</si>
  <si>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</si>
  <si>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</si>
  <si>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</si>
  <si>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</si>
  <si>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</si>
  <si>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</si>
  <si>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</si>
  <si>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</si>
  <si>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</si>
  <si>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</si>
  <si>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</si>
  <si>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</si>
  <si>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</si>
  <si>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</si>
  <si>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</si>
  <si>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</si>
  <si>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</si>
  <si>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</si>
  <si>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</si>
  <si>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</si>
  <si>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</si>
  <si>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</si>
  <si>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</si>
  <si>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</si>
  <si>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</si>
  <si>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</si>
  <si>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</si>
  <si>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</si>
  <si>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</si>
  <si>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</si>
  <si>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</si>
  <si>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</si>
  <si>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</si>
  <si>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</si>
  <si>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</si>
  <si>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</si>
  <si>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</si>
  <si>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</si>
  <si>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</si>
  <si>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</si>
  <si>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</si>
  <si>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</si>
  <si>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</si>
  <si>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</si>
  <si>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</si>
  <si>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</si>
  <si>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</si>
  <si>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</si>
  <si>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</si>
  <si>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</si>
  <si>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</si>
  <si>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</si>
  <si>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</si>
  <si>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</si>
  <si>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</si>
  <si>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</si>
  <si>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</si>
  <si>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</si>
  <si>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</si>
  <si>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</si>
  <si>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</si>
  <si>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</si>
  <si>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</si>
  <si>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</si>
  <si>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</si>
  <si>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</si>
  <si>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</si>
  <si>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</si>
  <si>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</si>
  <si>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</si>
  <si>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</si>
  <si>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</si>
  <si>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</si>
  <si>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</si>
  <si>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</si>
  <si>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</si>
  <si>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</si>
  <si>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</si>
  <si>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</si>
  <si>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</si>
  <si>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</si>
  <si>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</si>
  <si>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</si>
  <si>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</si>
  <si>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</si>
  <si>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</si>
  <si>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</si>
  <si>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</si>
  <si>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</si>
  <si>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</si>
  <si>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</si>
  <si>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</si>
  <si>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</si>
  <si>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</si>
  <si>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</si>
  <si>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</si>
  <si>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</si>
  <si>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</si>
  <si>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</si>
  <si>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</si>
  <si>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</si>
  <si>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</si>
  <si>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</si>
  <si>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</si>
  <si>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</si>
  <si>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</si>
  <si>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</si>
  <si>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</si>
  <si>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</si>
  <si>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</si>
  <si>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</si>
  <si>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</si>
  <si>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</si>
  <si>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</si>
  <si>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</si>
  <si>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</si>
  <si>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</si>
  <si>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</si>
  <si>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</si>
  <si>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</si>
  <si>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</si>
  <si>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</si>
  <si>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</si>
  <si>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</si>
  <si>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</si>
  <si>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</si>
  <si>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</si>
  <si>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</si>
  <si>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</si>
  <si>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</si>
  <si>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</si>
  <si>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</si>
  <si>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</si>
  <si>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</si>
  <si>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</si>
  <si>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</si>
  <si>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</si>
  <si>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</si>
  <si>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</si>
  <si>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</si>
  <si>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</si>
  <si>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</si>
  <si>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</si>
  <si>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</si>
  <si>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</si>
  <si>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</si>
  <si>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</si>
  <si>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</si>
  <si>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</si>
  <si>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</si>
  <si>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</si>
  <si>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</si>
  <si>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</si>
  <si>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</si>
  <si>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</si>
  <si>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</si>
  <si>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</si>
  <si>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</si>
  <si>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</si>
  <si>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</si>
  <si>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</si>
  <si>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</si>
  <si>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</si>
  <si>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</si>
  <si>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</si>
  <si>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</si>
  <si>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</si>
  <si>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</si>
  <si>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</si>
  <si>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</si>
  <si>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</si>
  <si>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</si>
  <si>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</si>
  <si>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</si>
  <si>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</si>
  <si>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</si>
  <si>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</si>
  <si>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</si>
  <si>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</si>
  <si>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</si>
  <si>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</si>
  <si>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</si>
  <si>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</si>
  <si>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</si>
  <si>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</si>
  <si>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</si>
  <si>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</si>
  <si>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</si>
  <si>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</si>
  <si>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</si>
  <si>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</si>
  <si>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</si>
  <si>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</si>
  <si>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</si>
  <si>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</si>
  <si>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</si>
  <si>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</si>
  <si>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</si>
  <si>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</si>
  <si>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</si>
  <si>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</si>
  <si>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</si>
  <si>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</si>
  <si>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</si>
  <si>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</si>
  <si>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</si>
  <si>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</si>
  <si>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</si>
  <si>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</si>
  <si>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</si>
  <si>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</si>
  <si>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</si>
  <si>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</si>
  <si>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</si>
  <si>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</si>
  <si>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</si>
  <si>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</si>
  <si>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</si>
  <si>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</si>
  <si>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</si>
  <si>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</si>
  <si>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</si>
  <si>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</si>
  <si>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</si>
  <si>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</si>
  <si>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</si>
  <si>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</si>
  <si>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</si>
  <si>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</si>
  <si>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</si>
  <si>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</si>
  <si>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</si>
  <si>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</si>
  <si>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</si>
  <si>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</si>
  <si>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</si>
  <si>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</si>
  <si>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</si>
  <si>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</si>
  <si>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</si>
  <si>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</si>
  <si>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</si>
  <si>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</si>
  <si>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</si>
  <si>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</si>
  <si>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</si>
  <si>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</si>
  <si>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</si>
  <si>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</si>
  <si>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</si>
  <si>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</si>
  <si>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</si>
  <si>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</si>
  <si>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</si>
  <si>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</si>
  <si>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</si>
  <si>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</si>
  <si>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</si>
  <si>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</si>
  <si>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</si>
  <si>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</si>
  <si>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</si>
  <si>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</si>
  <si>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</si>
  <si>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</si>
  <si>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</si>
  <si>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</si>
  <si>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</si>
  <si>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</si>
  <si>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</si>
  <si>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</si>
  <si>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</si>
  <si>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</si>
  <si>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</si>
  <si>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</si>
  <si>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</si>
  <si>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</si>
  <si>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</si>
  <si>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</si>
  <si>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</si>
  <si>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</si>
  <si>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</si>
  <si>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</si>
  <si>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</si>
  <si>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</si>
  <si>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</si>
  <si>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</si>
  <si>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</si>
  <si>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</si>
  <si>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</si>
  <si>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</si>
  <si>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</si>
  <si>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</si>
  <si>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</si>
  <si>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</si>
  <si>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</si>
  <si>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</si>
  <si>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</si>
  <si>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</si>
  <si>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</si>
  <si>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</si>
  <si>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</si>
  <si>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</si>
  <si>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</si>
  <si>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</si>
  <si>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</si>
  <si>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</si>
  <si>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</si>
  <si>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</si>
  <si>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</si>
  <si>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</si>
  <si>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</si>
  <si>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</si>
  <si>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</si>
  <si>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</si>
  <si>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</si>
  <si>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</si>
  <si>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</si>
  <si>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</si>
  <si>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</si>
  <si>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</si>
  <si>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</si>
  <si>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</si>
  <si>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</si>
  <si>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</si>
  <si>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</si>
  <si>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</si>
  <si>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</si>
  <si>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</si>
  <si>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</si>
  <si>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</si>
  <si>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</si>
  <si>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</si>
  <si>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</si>
  <si>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</si>
  <si>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</si>
  <si>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</si>
  <si>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</si>
  <si>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</si>
  <si>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</si>
  <si>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</si>
  <si>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</si>
  <si>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</si>
  <si>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</si>
  <si>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</si>
  <si>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</si>
  <si>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</si>
  <si>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</si>
  <si>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</si>
  <si>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</si>
  <si>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</si>
  <si>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</si>
  <si>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</si>
  <si>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</si>
  <si>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</si>
  <si>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</si>
  <si>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</si>
  <si>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</si>
  <si>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</si>
  <si>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</si>
  <si>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</si>
  <si>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</si>
  <si>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</si>
  <si>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</si>
  <si>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</si>
  <si>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</si>
  <si>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</si>
  <si>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</si>
  <si>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</si>
  <si>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</si>
  <si>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</si>
  <si>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</si>
  <si>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</si>
  <si>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</si>
  <si>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</si>
  <si>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</si>
  <si>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</si>
  <si>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</si>
  <si>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</si>
  <si>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</si>
  <si>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</si>
  <si>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</si>
  <si>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</si>
  <si>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</si>
  <si>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</si>
  <si>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</si>
  <si>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</si>
  <si>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</si>
  <si>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</si>
  <si>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</si>
  <si>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</si>
  <si>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</si>
  <si>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</si>
  <si>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</si>
  <si>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</si>
  <si>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</si>
  <si>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</si>
  <si>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</si>
  <si>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</si>
  <si>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</si>
  <si>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</si>
  <si>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</si>
  <si>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</si>
  <si>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</si>
  <si>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</si>
  <si>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</si>
  <si>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</si>
  <si>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</si>
  <si>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</si>
  <si>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</si>
  <si>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</si>
  <si>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</si>
  <si>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</si>
  <si>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</si>
  <si>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</si>
  <si>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</si>
  <si>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</si>
  <si>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</si>
  <si>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</si>
  <si>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</si>
  <si>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</si>
  <si>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</si>
  <si>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</si>
  <si>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</si>
  <si>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</si>
  <si>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</si>
  <si>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</si>
  <si>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</si>
  <si>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</si>
  <si>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</si>
  <si>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</si>
  <si>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</si>
  <si>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</si>
  <si>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</si>
  <si>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</si>
  <si>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</si>
  <si>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</si>
  <si>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</si>
  <si>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</si>
  <si>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</si>
  <si>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</si>
  <si>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</si>
  <si>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</si>
  <si>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</si>
  <si>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</si>
  <si>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</si>
  <si>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</si>
  <si>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</si>
  <si>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</si>
  <si>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</si>
  <si>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</si>
  <si>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</si>
  <si>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</si>
  <si>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</si>
  <si>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</si>
  <si>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</si>
  <si>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</si>
  <si>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</si>
  <si>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</si>
  <si>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</si>
  <si>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</si>
  <si>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</si>
  <si>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</si>
  <si>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</si>
  <si>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</si>
  <si>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</si>
  <si>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</si>
  <si>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</si>
  <si>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</si>
  <si>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</si>
  <si>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</si>
  <si>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</si>
  <si>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</si>
  <si>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</si>
  <si>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</si>
  <si>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</si>
  <si>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</si>
  <si>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</si>
  <si>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</si>
  <si>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</si>
  <si>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</si>
  <si>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</si>
  <si>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</si>
  <si>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</si>
  <si>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</si>
  <si>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</si>
  <si>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</si>
  <si>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</si>
  <si>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</si>
  <si>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</si>
  <si>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</si>
  <si>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</si>
  <si>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</si>
  <si>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</si>
  <si>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</si>
  <si>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</si>
  <si>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</si>
  <si>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</si>
  <si>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</si>
  <si>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</si>
  <si>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</si>
  <si>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</si>
  <si>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</si>
  <si>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</si>
  <si>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</si>
  <si>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</si>
  <si>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</si>
  <si>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</si>
  <si>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</si>
  <si>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</si>
  <si>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</si>
  <si>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</si>
  <si>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</si>
  <si>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</si>
  <si>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</si>
  <si>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</si>
  <si>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</si>
  <si>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</si>
  <si>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</si>
  <si>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</si>
  <si>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</si>
  <si>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</si>
  <si>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</si>
  <si>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</si>
  <si>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</si>
  <si>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</si>
  <si>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</si>
  <si>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</si>
  <si>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</si>
  <si>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</si>
  <si>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</si>
  <si>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</si>
  <si>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</si>
  <si>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</si>
  <si>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</si>
  <si>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</si>
  <si>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</si>
  <si>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</si>
  <si>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</si>
  <si>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</si>
  <si>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</si>
  <si>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</si>
  <si>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</si>
  <si>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</si>
  <si>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</si>
  <si>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</si>
  <si>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</si>
  <si>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</si>
  <si>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</si>
  <si>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</si>
  <si>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</si>
  <si>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</si>
  <si>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</si>
  <si>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</si>
  <si>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</si>
  <si>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</si>
  <si>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</si>
  <si>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</si>
  <si>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</si>
  <si>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</si>
  <si>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</si>
  <si>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</si>
  <si>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</si>
  <si>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</si>
  <si>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</si>
  <si>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</si>
  <si>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</si>
  <si>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</si>
  <si>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</si>
  <si>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</si>
  <si>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</si>
  <si>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</si>
  <si>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</si>
  <si>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</si>
  <si>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</si>
  <si>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</si>
  <si>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</si>
  <si>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</si>
  <si>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</si>
  <si>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</si>
  <si>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</si>
  <si>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</si>
  <si>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</si>
  <si>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</si>
  <si>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</si>
  <si>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</si>
  <si>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</si>
  <si>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</si>
  <si>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</si>
  <si>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</si>
  <si>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</si>
  <si>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</si>
  <si>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</si>
  <si>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</si>
  <si>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</si>
  <si>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</si>
  <si>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</si>
  <si>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</si>
  <si>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</si>
  <si>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</si>
  <si>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</si>
  <si>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</si>
  <si>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</si>
  <si>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</si>
  <si>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</si>
  <si>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</si>
  <si>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</si>
  <si>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</si>
  <si>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</si>
  <si>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</si>
  <si>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</si>
  <si>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</si>
  <si>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</si>
  <si>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</si>
  <si>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</si>
  <si>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</si>
  <si>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</si>
  <si>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</si>
  <si>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</si>
  <si>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</si>
  <si>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</si>
  <si>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</si>
  <si>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</si>
  <si>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</si>
  <si>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</si>
  <si>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</si>
  <si>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</si>
  <si>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</si>
  <si>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</si>
  <si>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</si>
  <si>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</si>
  <si>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</si>
  <si>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</si>
  <si>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</si>
  <si>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</si>
  <si>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</si>
  <si>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</si>
  <si>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</si>
  <si>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</si>
  <si>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</si>
  <si>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</si>
  <si>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</si>
  <si>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</si>
  <si>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</si>
  <si>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</si>
  <si>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</si>
  <si>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</si>
  <si>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</si>
  <si>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</si>
  <si>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</si>
  <si>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</si>
  <si>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</si>
  <si>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</si>
  <si>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</si>
  <si>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</si>
  <si>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</si>
  <si>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</si>
  <si>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</si>
  <si>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</si>
  <si>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</si>
  <si>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</si>
  <si>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</si>
  <si>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</si>
  <si>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</si>
  <si>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</si>
  <si>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</si>
  <si>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</si>
  <si>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</si>
  <si>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</si>
  <si>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</si>
  <si>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</si>
  <si>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</si>
  <si>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</si>
  <si>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</si>
  <si>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</si>
  <si>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</si>
  <si>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</si>
  <si>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</si>
  <si>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</si>
  <si>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</si>
  <si>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</si>
  <si>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</si>
  <si>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</si>
  <si>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</si>
  <si>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</si>
  <si>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</si>
  <si>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</si>
  <si>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</si>
  <si>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</si>
  <si>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</si>
  <si>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</si>
  <si>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</si>
  <si>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</si>
  <si>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</si>
  <si>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</si>
  <si>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</si>
  <si>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</si>
  <si>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</si>
  <si>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</si>
  <si>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</si>
  <si>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</si>
  <si>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</si>
  <si>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</si>
  <si>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</si>
  <si>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</si>
  <si>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</si>
  <si>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</si>
  <si>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</si>
  <si>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</si>
  <si>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</si>
  <si>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</si>
  <si>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</si>
  <si>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</si>
  <si>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</si>
  <si>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</si>
  <si>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</si>
  <si>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</si>
  <si>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</si>
  <si>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</si>
  <si>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</si>
  <si>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</si>
  <si>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</si>
  <si>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</si>
  <si>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</si>
  <si>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</si>
  <si>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</si>
  <si>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</si>
  <si>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</si>
  <si>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</si>
  <si>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</si>
  <si>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</si>
  <si>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</si>
  <si>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</si>
  <si>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</si>
  <si>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</si>
  <si>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</si>
  <si>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</si>
  <si>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</si>
  <si>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</si>
  <si>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</si>
  <si>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</si>
  <si>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</si>
  <si>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</si>
  <si>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</si>
  <si>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</si>
  <si>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</si>
  <si>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</si>
  <si>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</si>
  <si>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</si>
  <si>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</si>
  <si>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</si>
  <si>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</si>
  <si>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</si>
  <si>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</si>
  <si>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</si>
  <si>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</si>
  <si>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</si>
  <si>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</si>
  <si>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</si>
  <si>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</si>
  <si>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</si>
  <si>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</si>
  <si>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</si>
  <si>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</si>
  <si>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</si>
  <si>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</si>
  <si>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</si>
  <si>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</si>
  <si>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</si>
  <si>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</si>
  <si>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</si>
  <si>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</si>
  <si>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</si>
  <si>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</si>
  <si>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</si>
  <si>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</si>
  <si>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</si>
  <si>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</si>
  <si>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</si>
  <si>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</si>
  <si>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</si>
  <si>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</si>
  <si>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</si>
  <si>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</si>
  <si>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</si>
  <si>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</si>
  <si>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</si>
  <si>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</si>
  <si>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</si>
  <si>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</si>
  <si>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</si>
  <si>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</si>
  <si>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</si>
  <si>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</si>
  <si>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</si>
  <si>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</si>
  <si>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</si>
  <si>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</si>
  <si>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</si>
  <si>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</si>
  <si>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</si>
  <si>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</si>
  <si>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</si>
  <si>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</si>
  <si>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</si>
  <si>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</si>
  <si>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</si>
  <si>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</si>
  <si>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</si>
  <si>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</si>
  <si>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</si>
  <si>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</si>
  <si>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</si>
  <si>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</si>
  <si>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</si>
  <si>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</si>
  <si>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</si>
  <si>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</si>
  <si>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</si>
  <si>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</si>
  <si>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</si>
  <si>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</si>
  <si>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</si>
  <si>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</si>
  <si>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</si>
  <si>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</si>
  <si>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</si>
  <si>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</si>
  <si>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</si>
  <si>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</si>
  <si>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</si>
  <si>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</si>
  <si>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</si>
  <si>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</si>
  <si>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</si>
  <si>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</si>
  <si>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</si>
  <si>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</si>
  <si>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</si>
  <si>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</si>
  <si>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</si>
  <si>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</si>
  <si>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</si>
  <si>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</si>
  <si>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</si>
  <si>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</si>
  <si>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</si>
  <si>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</si>
  <si>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</si>
  <si>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</si>
  <si>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</si>
  <si>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</si>
  <si>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</si>
  <si>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</si>
  <si>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</si>
  <si>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</si>
  <si>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</si>
  <si>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</si>
  <si>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</si>
  <si>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</si>
  <si>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</si>
  <si>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</si>
  <si>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</si>
  <si>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</si>
  <si>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</si>
  <si>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</si>
  <si>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</si>
  <si>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</si>
  <si>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</si>
  <si>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</si>
  <si>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</si>
  <si>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</si>
  <si>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</si>
  <si>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</si>
  <si>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</si>
  <si>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</si>
  <si>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</si>
  <si>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</si>
  <si>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</si>
  <si>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</si>
  <si>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</si>
  <si>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</si>
  <si>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</si>
  <si>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</si>
  <si>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</si>
  <si>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</si>
  <si>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</si>
  <si>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</si>
  <si>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</si>
  <si>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</si>
  <si>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</si>
  <si>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</si>
  <si>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</si>
  <si>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</si>
  <si>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</si>
  <si>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</si>
  <si>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</si>
  <si>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</si>
  <si>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</si>
  <si>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</si>
  <si>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</si>
  <si>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</si>
  <si>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</si>
  <si>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</si>
  <si>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</si>
  <si>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</si>
  <si>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</si>
  <si>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</si>
  <si>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</si>
  <si>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</si>
  <si>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</si>
  <si>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</si>
  <si>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</si>
  <si>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</si>
  <si>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</si>
  <si>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</si>
  <si>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</si>
  <si>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</si>
  <si>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</si>
  <si>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</si>
  <si>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</si>
  <si>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</si>
  <si>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</si>
  <si>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</si>
  <si>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</si>
  <si>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</si>
  <si>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</si>
  <si>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</si>
  <si>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</si>
  <si>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</si>
  <si>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</si>
  <si>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</si>
  <si>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</si>
  <si>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</si>
  <si>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</si>
  <si>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</si>
  <si>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</si>
  <si>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</si>
  <si>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</si>
  <si>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</si>
  <si>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</si>
  <si>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</si>
  <si>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</si>
  <si>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</si>
  <si>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</si>
  <si>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</si>
  <si>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</si>
  <si>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</si>
  <si>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</si>
  <si>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</si>
  <si>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</si>
  <si>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</si>
  <si>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</si>
  <si>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</si>
  <si>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</si>
  <si>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</si>
  <si>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</si>
  <si>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</si>
  <si>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</si>
  <si>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</si>
  <si>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</si>
  <si>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</si>
  <si>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</si>
  <si>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</si>
  <si>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</si>
  <si>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</si>
  <si>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</si>
  <si>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</si>
  <si>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</si>
  <si>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</si>
  <si>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</si>
  <si>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</si>
  <si>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</si>
  <si>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</si>
  <si>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</si>
  <si>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</si>
  <si>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</si>
  <si>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</si>
  <si>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</si>
  <si>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</si>
  <si>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</si>
  <si>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</si>
  <si>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</si>
  <si>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</si>
  <si>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</si>
  <si>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</si>
  <si>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</si>
  <si>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</si>
  <si>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</si>
  <si>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</si>
  <si>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</si>
  <si>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</si>
  <si>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</si>
  <si>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</si>
  <si>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</si>
  <si>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</si>
  <si>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</si>
  <si>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</si>
  <si>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</si>
  <si>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</si>
  <si>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</si>
  <si>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</si>
  <si>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</si>
  <si>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</si>
  <si>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</si>
  <si>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</si>
  <si>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</si>
  <si>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</si>
  <si>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</si>
  <si>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</si>
  <si>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</si>
  <si>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</si>
  <si>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</si>
  <si>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</si>
  <si>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</si>
  <si>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</si>
  <si>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</si>
  <si>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</si>
  <si>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</si>
  <si>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</si>
  <si>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</si>
  <si>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</si>
  <si>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</si>
  <si>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</si>
  <si>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</si>
  <si>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</si>
  <si>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</si>
  <si>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</si>
  <si>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</si>
  <si>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</si>
  <si>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</si>
  <si>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</si>
  <si>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</si>
  <si>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</si>
  <si>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</si>
  <si>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</si>
  <si>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</si>
  <si>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</si>
  <si>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</si>
  <si>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</si>
  <si>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</si>
  <si>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</si>
  <si>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</si>
  <si>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</si>
  <si>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</si>
  <si>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</si>
  <si>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</si>
  <si>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</si>
  <si>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</si>
  <si>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</si>
  <si>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</si>
  <si>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</si>
  <si>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</si>
  <si>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</si>
  <si>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</si>
  <si>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</si>
  <si>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</si>
  <si>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</si>
  <si>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</si>
  <si>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</si>
  <si>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</si>
  <si>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</si>
  <si>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</si>
  <si>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</si>
  <si>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</si>
  <si>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</si>
  <si>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</si>
  <si>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</si>
  <si>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</si>
  <si>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</si>
  <si>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</si>
  <si>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</si>
  <si>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</si>
  <si>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</si>
  <si>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</si>
  <si>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</si>
  <si>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</si>
  <si>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</si>
  <si>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</si>
  <si>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</si>
  <si>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</si>
  <si>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</si>
  <si>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</si>
  <si>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</si>
  <si>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</si>
  <si>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</si>
  <si>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</si>
  <si>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</si>
  <si>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</si>
  <si>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</si>
  <si>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</si>
  <si>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</si>
  <si>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</si>
  <si>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</si>
  <si>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</si>
  <si>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</si>
  <si>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</si>
  <si>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</si>
  <si>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</si>
  <si>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</si>
  <si>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</si>
  <si>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</si>
  <si>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</si>
  <si>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</si>
  <si>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</si>
  <si>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</si>
  <si>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</si>
  <si>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</si>
  <si>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</si>
  <si>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</si>
  <si>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</si>
  <si>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</si>
  <si>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</si>
  <si>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</si>
  <si>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</si>
  <si>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</si>
  <si>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</si>
  <si>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</si>
  <si>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</si>
  <si>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</si>
  <si>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</si>
  <si>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</si>
  <si>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</si>
  <si>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</si>
  <si>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</si>
  <si>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</si>
  <si>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</si>
  <si>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</si>
  <si>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</si>
  <si>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</si>
  <si>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</si>
  <si>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</si>
  <si>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</si>
  <si>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</si>
  <si>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</si>
  <si>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</si>
  <si>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</si>
  <si>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</si>
  <si>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</si>
  <si>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</si>
  <si>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</si>
  <si>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</si>
  <si>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</si>
  <si>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</si>
  <si>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</si>
  <si>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</si>
  <si>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</si>
  <si>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</si>
  <si>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</si>
  <si>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</si>
  <si>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</si>
  <si>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</si>
  <si>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</si>
  <si>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</si>
  <si>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</si>
  <si>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</si>
  <si>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</si>
  <si>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</si>
  <si>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</si>
  <si>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</si>
  <si>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</si>
  <si>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</si>
  <si>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</si>
  <si>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</si>
  <si>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</si>
  <si>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</si>
  <si>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</si>
  <si>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</si>
  <si>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</si>
  <si>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</si>
  <si>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</si>
  <si>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</si>
  <si>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</si>
  <si>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</si>
  <si>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</si>
  <si>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</si>
  <si>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</si>
  <si>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</si>
  <si>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</si>
  <si>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</si>
  <si>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</si>
  <si>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</si>
  <si>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</si>
  <si>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</si>
  <si>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</si>
  <si>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</si>
  <si>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</si>
  <si>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</si>
  <si>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</si>
  <si>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</si>
  <si>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</si>
  <si>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</si>
  <si>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</si>
  <si>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</si>
  <si>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</si>
  <si>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</si>
  <si>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</si>
  <si>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</si>
  <si>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</si>
  <si>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</si>
  <si>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</si>
  <si>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</si>
  <si>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</si>
  <si>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</si>
  <si>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</si>
  <si>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</si>
  <si>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</si>
  <si>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</si>
  <si>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</si>
  <si>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</si>
  <si>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</si>
  <si>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</si>
  <si>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</si>
  <si>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</si>
  <si>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</si>
  <si>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</si>
  <si>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</si>
  <si>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</si>
  <si>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</si>
  <si>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</si>
  <si>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</si>
  <si>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</si>
  <si>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</si>
  <si>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</si>
  <si>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</si>
  <si>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</si>
  <si>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</si>
  <si>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</si>
  <si>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</si>
  <si>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</si>
  <si>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</si>
  <si>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</si>
  <si>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</si>
  <si>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</si>
  <si>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</si>
  <si>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</si>
  <si>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</si>
  <si>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</si>
  <si>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</si>
  <si>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</si>
  <si>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</si>
  <si>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</si>
  <si>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</si>
  <si>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</si>
  <si>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</si>
  <si>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</si>
  <si>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</si>
  <si>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</si>
  <si>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</si>
  <si>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</si>
  <si>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</si>
  <si>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</si>
  <si>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</si>
  <si>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</si>
  <si>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</si>
  <si>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</si>
  <si>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</si>
  <si>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</si>
  <si>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</si>
  <si>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</si>
  <si>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</si>
  <si>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</si>
  <si>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</si>
  <si>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</si>
  <si>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</si>
  <si>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</si>
  <si>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</si>
  <si>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</si>
  <si>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</si>
  <si>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</si>
  <si>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</si>
  <si>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</si>
  <si>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</si>
  <si>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</si>
  <si>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</si>
  <si>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</si>
  <si>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</si>
  <si>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</si>
  <si>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</si>
  <si>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</si>
  <si>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</si>
  <si>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</si>
  <si>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</si>
  <si>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</si>
  <si>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</si>
  <si>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</si>
  <si>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</si>
  <si>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</si>
  <si>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</si>
  <si>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</si>
  <si>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</si>
  <si>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</si>
  <si>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</si>
  <si>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</si>
  <si>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</si>
  <si>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</si>
  <si>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</si>
  <si>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</si>
  <si>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</si>
  <si>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</si>
  <si>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</si>
  <si>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</si>
  <si>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</si>
  <si>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</si>
  <si>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</si>
  <si>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</si>
  <si>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</si>
  <si>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</si>
  <si>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</si>
  <si>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</si>
  <si>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</si>
  <si>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</si>
  <si>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</si>
  <si>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</si>
  <si>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</si>
  <si>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</si>
  <si>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</si>
  <si>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</si>
  <si>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</si>
  <si>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</si>
  <si>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</si>
  <si>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</si>
  <si>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</si>
  <si>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</si>
  <si>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</si>
  <si>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</si>
  <si>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</si>
  <si>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</si>
  <si>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</si>
  <si>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</si>
  <si>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</si>
  <si>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</si>
  <si>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</si>
  <si>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</si>
  <si>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</si>
  <si>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</si>
  <si>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</si>
  <si>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</si>
  <si>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</si>
  <si>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</si>
  <si>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</si>
  <si>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</si>
  <si>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</si>
  <si>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</si>
  <si>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</si>
  <si>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</si>
  <si>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</si>
  <si>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</si>
  <si>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</si>
  <si>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</si>
  <si>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</si>
  <si>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</si>
  <si>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</si>
  <si>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</si>
  <si>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</si>
  <si>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</si>
  <si>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</si>
  <si>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</si>
  <si>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</si>
  <si>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</si>
  <si>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</si>
  <si>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</si>
  <si>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</si>
  <si>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</si>
  <si>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</si>
  <si>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</si>
  <si>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</si>
  <si>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</si>
  <si>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</si>
  <si>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</si>
  <si>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</si>
  <si>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</si>
  <si>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</si>
  <si>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</si>
  <si>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</si>
  <si>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</si>
  <si>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</si>
  <si>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</si>
  <si>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</si>
  <si>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</si>
  <si>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</si>
  <si>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</si>
  <si>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</si>
  <si>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</si>
  <si>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</si>
  <si>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</si>
  <si>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</si>
  <si>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</si>
  <si>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</si>
  <si>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</si>
  <si>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</si>
  <si>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</si>
  <si>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</si>
  <si>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</si>
  <si>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</si>
  <si>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</si>
  <si>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</si>
  <si>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</si>
  <si>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</si>
  <si>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</si>
  <si>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</si>
  <si>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</si>
  <si>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</si>
  <si>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</si>
  <si>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</si>
  <si>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</si>
  <si>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</si>
  <si>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</si>
  <si>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</si>
  <si>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</si>
  <si>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</si>
  <si>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</si>
  <si>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</si>
  <si>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</si>
  <si>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</si>
  <si>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</si>
  <si>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</si>
  <si>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</si>
  <si>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</si>
  <si>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</si>
  <si>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</si>
  <si>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</si>
  <si>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</si>
  <si>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</si>
  <si>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</si>
  <si>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</si>
  <si>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</si>
  <si>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</si>
  <si>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</si>
  <si>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</si>
  <si>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</si>
  <si>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</si>
  <si>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</si>
  <si>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</si>
  <si>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</si>
  <si>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</si>
  <si>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</si>
  <si>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</si>
  <si>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</si>
  <si>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</si>
  <si>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</si>
  <si>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</si>
  <si>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</si>
  <si>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</si>
  <si>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</si>
  <si>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</si>
  <si>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</si>
  <si>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</si>
  <si>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</si>
  <si>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</si>
  <si>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</si>
  <si>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</si>
  <si>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</si>
  <si>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</si>
  <si>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</si>
  <si>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</si>
  <si>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</si>
  <si>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</si>
  <si>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</si>
  <si>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</si>
  <si>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</si>
  <si>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</si>
  <si>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</si>
  <si>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</si>
  <si>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</si>
  <si>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</si>
  <si>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</si>
  <si>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</si>
  <si>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</si>
  <si>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</si>
  <si>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</si>
  <si>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</si>
  <si>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</si>
  <si>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</si>
  <si>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</si>
  <si>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</si>
  <si>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</si>
  <si>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</si>
  <si>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</si>
  <si>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</si>
  <si>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</si>
  <si>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</si>
  <si>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</si>
  <si>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</si>
  <si>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</si>
  <si>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</si>
  <si>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</si>
  <si>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</si>
  <si>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</si>
  <si>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</si>
  <si>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</si>
  <si>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</si>
  <si>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</si>
  <si>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</si>
  <si>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</si>
  <si>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</si>
  <si>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</si>
  <si>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</si>
  <si>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</si>
  <si>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</si>
  <si>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</si>
  <si>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</si>
  <si>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</si>
  <si>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</si>
  <si>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</si>
  <si>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</si>
  <si>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</si>
  <si>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</si>
  <si>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</si>
  <si>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</si>
  <si>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</si>
  <si>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</si>
  <si>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</si>
  <si>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</si>
  <si>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</si>
  <si>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</si>
  <si>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</si>
  <si>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</si>
  <si>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</si>
  <si>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</si>
  <si>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</si>
  <si>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</si>
  <si>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</si>
  <si>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</si>
  <si>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</si>
  <si>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</si>
  <si>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</si>
  <si>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</si>
  <si>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</si>
  <si>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</si>
  <si>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</si>
  <si>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</si>
  <si>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</si>
  <si>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</si>
  <si>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</si>
  <si>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</si>
  <si>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</si>
  <si>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</si>
  <si>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</si>
  <si>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</si>
  <si>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</si>
  <si>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</si>
  <si>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</si>
  <si>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</si>
  <si>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</si>
  <si>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</si>
  <si>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</si>
  <si>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</si>
  <si>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</si>
  <si>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</si>
  <si>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</si>
  <si>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</si>
  <si>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</si>
  <si>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</si>
  <si>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</si>
  <si>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</si>
  <si>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</si>
  <si>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</si>
  <si>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</si>
  <si>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</si>
  <si>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</si>
  <si>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</si>
  <si>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</si>
  <si>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</si>
  <si>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</si>
  <si>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</si>
  <si>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</si>
  <si>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</si>
  <si>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</si>
  <si>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</si>
  <si>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</si>
  <si>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</si>
  <si>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</si>
  <si>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</si>
  <si>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</si>
  <si>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</si>
  <si>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</si>
  <si>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</si>
  <si>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</si>
  <si>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</si>
  <si>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</si>
  <si>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</si>
  <si>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</si>
  <si>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</si>
  <si>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</si>
  <si>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</si>
  <si>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</si>
  <si>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</si>
  <si>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</si>
  <si>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</si>
  <si>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</si>
  <si>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</si>
  <si>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</si>
  <si>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</si>
  <si>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</si>
  <si>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</si>
  <si>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</si>
  <si>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</si>
  <si>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</si>
  <si>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</si>
  <si>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</si>
  <si>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</si>
  <si>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</si>
  <si>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</si>
  <si>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</si>
  <si>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</si>
  <si>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</si>
  <si>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</si>
  <si>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</si>
  <si>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</si>
  <si>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</si>
  <si>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</si>
  <si>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</si>
  <si>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</si>
  <si>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</si>
  <si>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</si>
  <si>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</si>
  <si>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</si>
  <si>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</si>
  <si>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</si>
  <si>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</si>
  <si>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</si>
  <si>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</si>
  <si>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</si>
  <si>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</si>
  <si>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</si>
  <si>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</si>
  <si>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</si>
  <si>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</si>
  <si>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</si>
  <si>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</si>
  <si>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</si>
  <si>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</si>
  <si>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</si>
  <si>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</si>
  <si>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</si>
  <si>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</si>
  <si>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</si>
  <si>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</si>
  <si>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</si>
  <si>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</si>
  <si>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</si>
  <si>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</si>
  <si>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</si>
  <si>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</si>
  <si>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</si>
  <si>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</si>
  <si>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</si>
  <si>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</si>
  <si>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</si>
  <si>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</si>
  <si>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</si>
  <si>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</si>
  <si>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</si>
  <si>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</si>
  <si>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</si>
  <si>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</si>
  <si>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</si>
  <si>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</si>
  <si>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</si>
  <si>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</si>
  <si>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</si>
  <si>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</si>
  <si>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</si>
  <si>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</si>
  <si>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</si>
  <si>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</si>
  <si>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</si>
  <si>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</si>
  <si>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</si>
  <si>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</si>
  <si>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</si>
  <si>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</si>
  <si>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</si>
  <si>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</si>
  <si>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</si>
  <si>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</si>
  <si>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</si>
  <si>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</si>
  <si>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</si>
  <si>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</si>
  <si>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</si>
  <si>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</si>
  <si>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</si>
  <si>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</si>
  <si>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</si>
  <si>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</si>
  <si>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</si>
  <si>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</si>
  <si>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</si>
  <si>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</si>
  <si>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</si>
  <si>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</si>
  <si>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</si>
  <si>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</si>
  <si>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</si>
  <si>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</si>
  <si>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</si>
  <si>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</si>
  <si>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</si>
  <si>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</si>
  <si>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</si>
  <si>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</si>
  <si>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</si>
  <si>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</si>
  <si>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</si>
  <si>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</si>
  <si>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</si>
  <si>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</si>
  <si>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</si>
  <si>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</si>
  <si>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</si>
  <si>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</si>
  <si>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</si>
  <si>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</si>
  <si>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</si>
  <si>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</si>
  <si>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</si>
  <si>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</si>
  <si>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</si>
  <si>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</si>
  <si>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</si>
  <si>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</si>
  <si>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</si>
  <si>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</si>
  <si>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</si>
  <si>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</si>
  <si>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</si>
  <si>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</si>
  <si>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</si>
  <si>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</si>
  <si>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</si>
  <si>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</si>
  <si>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</si>
  <si>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</si>
  <si>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</si>
  <si>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</si>
  <si>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</si>
  <si>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</si>
  <si>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</si>
  <si>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</si>
  <si>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</si>
  <si>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</si>
  <si>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</si>
  <si>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</si>
  <si>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</si>
  <si>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</si>
  <si>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</si>
  <si>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</si>
  <si>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</si>
  <si>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</si>
  <si>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</si>
  <si>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</si>
  <si>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</si>
  <si>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</si>
  <si>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</si>
  <si>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</si>
  <si>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</si>
  <si>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</si>
  <si>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</si>
  <si>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</si>
  <si>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</si>
  <si>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</si>
  <si>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</si>
  <si>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</si>
  <si>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</si>
  <si>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</si>
  <si>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</si>
  <si>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</si>
  <si>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</si>
  <si>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</si>
  <si>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</si>
  <si>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</si>
  <si>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</si>
  <si>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</si>
  <si>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</si>
  <si>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</si>
  <si>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</si>
  <si>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</si>
  <si>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</si>
  <si>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</si>
  <si>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</si>
  <si>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</si>
  <si>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</si>
  <si>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</si>
  <si>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</si>
  <si>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</si>
  <si>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</si>
  <si>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</si>
  <si>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</si>
  <si>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</si>
  <si>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</si>
  <si>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</si>
  <si>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</si>
  <si>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</si>
  <si>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</si>
  <si>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</si>
  <si>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</si>
  <si>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</si>
  <si>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</si>
  <si>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</si>
  <si>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</si>
  <si>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</si>
  <si>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</si>
  <si>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</si>
  <si>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</si>
  <si>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</si>
  <si>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</si>
  <si>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</si>
  <si>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</si>
  <si>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</si>
  <si>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</si>
  <si>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</si>
  <si>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</si>
  <si>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</si>
  <si>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</si>
  <si>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</si>
  <si>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</si>
  <si>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</si>
  <si>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</si>
  <si>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</si>
  <si>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</si>
  <si>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</si>
  <si>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</si>
  <si>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</si>
  <si>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</si>
  <si>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</si>
  <si>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</si>
  <si>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</si>
  <si>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</si>
  <si>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</si>
  <si>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</si>
  <si>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</si>
  <si>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</si>
  <si>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</si>
  <si>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</si>
  <si>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</si>
  <si>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</si>
  <si>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</si>
  <si>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</si>
  <si>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</si>
  <si>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</si>
  <si>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</si>
  <si>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</si>
  <si>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</si>
  <si>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</si>
  <si>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</si>
  <si>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</si>
  <si>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</si>
  <si>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</si>
  <si>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</si>
  <si>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</si>
  <si>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</si>
  <si>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</si>
  <si>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</si>
  <si>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</si>
  <si>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</si>
  <si>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</si>
  <si>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</si>
  <si>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</si>
  <si>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</si>
  <si>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</si>
  <si>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</si>
  <si>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</si>
  <si>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</si>
  <si>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</si>
  <si>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</si>
  <si>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</si>
  <si>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</si>
  <si>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</si>
  <si>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</si>
  <si>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</si>
  <si>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</si>
  <si>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</si>
  <si>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</si>
  <si>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</si>
  <si>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</si>
  <si>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</si>
  <si>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</si>
  <si>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</si>
  <si>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</si>
  <si>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</si>
  <si>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</si>
  <si>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</si>
  <si>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</si>
  <si>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</si>
  <si>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</si>
  <si>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</si>
  <si>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</si>
  <si>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</si>
  <si>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</si>
  <si>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</si>
  <si>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</si>
  <si>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</si>
  <si>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</si>
  <si>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</si>
  <si>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</si>
  <si>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</si>
  <si>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</si>
  <si>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</si>
  <si>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</si>
  <si>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</si>
  <si>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</si>
  <si>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</si>
  <si>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</si>
  <si>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</si>
  <si>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</si>
  <si>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</si>
  <si>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</si>
  <si>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</si>
  <si>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</si>
  <si>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</si>
  <si>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</si>
  <si>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</si>
  <si>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</si>
  <si>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</si>
  <si>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</si>
  <si>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</si>
  <si>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</si>
  <si>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</si>
  <si>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</si>
  <si>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</si>
  <si>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</si>
  <si>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</si>
  <si>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</si>
  <si>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</si>
  <si>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</si>
  <si>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</si>
  <si>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</si>
  <si>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</si>
  <si>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</si>
  <si>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</si>
  <si>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</si>
  <si>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</si>
  <si>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</si>
  <si>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</si>
  <si>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</si>
  <si>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</si>
  <si>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</si>
  <si>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</si>
  <si>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</si>
  <si>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</si>
  <si>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</si>
  <si>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</si>
  <si>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</si>
  <si>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</si>
  <si>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</si>
  <si>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</si>
  <si>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</si>
  <si>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</si>
  <si>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</si>
  <si>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</si>
  <si>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</si>
  <si>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</si>
  <si>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</si>
  <si>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</si>
  <si>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</si>
  <si>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</si>
  <si>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</si>
  <si>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</si>
  <si>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</si>
  <si>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</si>
  <si>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</si>
  <si>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</si>
  <si>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</si>
  <si>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</si>
  <si>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</si>
  <si>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</si>
  <si>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</si>
  <si>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</si>
  <si>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</si>
  <si>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</si>
  <si>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</si>
  <si>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</si>
  <si>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</si>
  <si>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</si>
  <si>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</si>
  <si>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</si>
  <si>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</si>
  <si>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</si>
  <si>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</si>
  <si>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</si>
  <si>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</si>
  <si>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</si>
  <si>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</si>
  <si>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</si>
  <si>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</si>
  <si>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</si>
  <si>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</si>
  <si>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</si>
  <si>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</si>
  <si>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</si>
  <si>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</si>
  <si>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</si>
  <si>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</si>
  <si>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</si>
  <si>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</si>
  <si>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</si>
  <si>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</si>
  <si>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</si>
  <si>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</si>
  <si>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</si>
  <si>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</si>
  <si>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</si>
  <si>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</si>
  <si>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</si>
  <si>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</si>
  <si>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</si>
  <si>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</si>
  <si>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</si>
  <si>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</si>
  <si>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</si>
  <si>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</si>
  <si>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</si>
  <si>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</si>
  <si>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</si>
  <si>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</si>
  <si>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</si>
  <si>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</si>
  <si>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</si>
  <si>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</si>
  <si>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</si>
  <si>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</si>
  <si>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</si>
  <si>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</si>
  <si>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</si>
  <si>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</si>
  <si>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</si>
  <si>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</si>
  <si>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</si>
  <si>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</si>
  <si>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</si>
  <si>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</si>
  <si>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</si>
  <si>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</si>
  <si>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</si>
  <si>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</si>
  <si>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</si>
  <si>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</si>
  <si>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</si>
  <si>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</si>
  <si>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</si>
  <si>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</si>
  <si>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</si>
  <si>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</si>
  <si>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</si>
  <si>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</si>
  <si>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</si>
  <si>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</si>
  <si>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</si>
  <si>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</si>
  <si>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</si>
  <si>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</si>
  <si>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</si>
  <si>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</si>
  <si>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</si>
  <si>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</si>
  <si>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</si>
  <si>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</si>
  <si>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</si>
  <si>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</si>
  <si>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</si>
  <si>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</si>
  <si>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</si>
  <si>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</si>
  <si>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</si>
  <si>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</si>
  <si>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</si>
  <si>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</si>
  <si>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</si>
  <si>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</si>
  <si>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</si>
  <si>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</si>
  <si>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</si>
  <si>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</si>
  <si>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</si>
  <si>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</si>
  <si>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</si>
  <si>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</si>
  <si>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</si>
  <si>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</si>
  <si>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</si>
  <si>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</si>
  <si>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</si>
  <si>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</si>
  <si>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</si>
  <si>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</si>
  <si>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</si>
  <si>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</si>
  <si>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</si>
  <si>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</si>
  <si>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</si>
  <si>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</si>
  <si>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</si>
  <si>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</si>
  <si>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</si>
  <si>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</si>
  <si>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</si>
  <si>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</si>
  <si>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</si>
  <si>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</si>
  <si>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</si>
  <si>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</si>
  <si>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</si>
  <si>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</si>
  <si>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</si>
  <si>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</si>
  <si>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</si>
  <si>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</si>
  <si>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</si>
  <si>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</si>
  <si>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</si>
  <si>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</si>
  <si>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</si>
  <si>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</si>
  <si>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</si>
  <si>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</si>
  <si>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</si>
  <si>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</si>
  <si>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</si>
  <si>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</si>
  <si>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</si>
  <si>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</si>
  <si>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</si>
  <si>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</si>
  <si>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</si>
  <si>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</si>
  <si>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</si>
  <si>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</si>
  <si>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</si>
  <si>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</si>
  <si>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</si>
  <si>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</si>
  <si>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</si>
  <si>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</si>
  <si>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</si>
  <si>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</si>
  <si>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</si>
  <si>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</si>
  <si>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</si>
  <si>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</si>
  <si>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</si>
  <si>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</si>
  <si>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</si>
  <si>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</si>
  <si>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</si>
  <si>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</si>
  <si>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</si>
  <si>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</si>
  <si>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</si>
  <si>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</si>
  <si>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</si>
  <si>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</si>
  <si>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</si>
  <si>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</si>
  <si>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</si>
  <si>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</si>
  <si>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</si>
  <si>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</si>
  <si>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</si>
  <si>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</si>
  <si>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</si>
  <si>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</si>
  <si>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</si>
  <si>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</si>
  <si>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</si>
  <si>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</si>
  <si>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</si>
  <si>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</si>
  <si>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</si>
  <si>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</si>
  <si>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</si>
  <si>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</si>
  <si>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</si>
  <si>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</si>
  <si>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</si>
  <si>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</si>
  <si>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</si>
  <si>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</si>
  <si>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</si>
  <si>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</si>
  <si>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</si>
  <si>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</si>
  <si>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</si>
  <si>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</si>
  <si>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</si>
  <si>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</si>
  <si>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</si>
  <si>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</si>
  <si>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</si>
  <si>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</si>
  <si>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</si>
  <si>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</si>
  <si>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</si>
  <si>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</si>
  <si>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</si>
  <si>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</si>
  <si>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</si>
  <si>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</si>
  <si>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</si>
  <si>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</si>
  <si>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</si>
  <si>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</si>
  <si>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</si>
  <si>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</si>
  <si>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</si>
  <si>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</si>
  <si>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</si>
  <si>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</si>
  <si>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</si>
  <si>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</si>
  <si>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</si>
  <si>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</si>
  <si>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</si>
  <si>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</si>
  <si>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</si>
  <si>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</si>
  <si>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</si>
  <si>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</si>
  <si>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</si>
  <si>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</si>
  <si>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</si>
  <si>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</si>
  <si>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</si>
  <si>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</si>
  <si>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</si>
  <si>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</si>
  <si>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</si>
  <si>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</si>
  <si>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</si>
  <si>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</si>
  <si>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</si>
  <si>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</si>
  <si>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</si>
  <si>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</si>
  <si>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</si>
  <si>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</si>
  <si>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</si>
  <si>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</si>
  <si>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</si>
  <si>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</si>
  <si>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</si>
  <si>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</si>
  <si>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</si>
  <si>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</si>
  <si>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</si>
  <si>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</si>
  <si>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</si>
  <si>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</si>
  <si>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</si>
  <si>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</si>
  <si>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</si>
  <si>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</si>
  <si>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</si>
  <si>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</si>
  <si>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</si>
  <si>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</si>
  <si>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</si>
  <si>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</si>
  <si>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</si>
  <si>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</si>
  <si>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</si>
  <si>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</si>
  <si>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</si>
  <si>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</si>
  <si>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</si>
  <si>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</si>
  <si>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</si>
  <si>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</si>
  <si>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</si>
  <si>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</si>
  <si>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</si>
  <si>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</si>
  <si>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</si>
  <si>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</si>
  <si>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</si>
  <si>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</si>
  <si>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</si>
  <si>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</si>
  <si>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</si>
  <si>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</si>
  <si>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</si>
  <si>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</si>
  <si>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</si>
  <si>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</si>
  <si>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</si>
  <si>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</si>
  <si>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</si>
  <si>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</si>
  <si>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</si>
  <si>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</si>
  <si>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</si>
  <si>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</si>
  <si>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</si>
  <si>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</si>
  <si>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</si>
  <si>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</si>
  <si>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</si>
  <si>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</si>
  <si>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</si>
  <si>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</si>
  <si>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</si>
  <si>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</si>
  <si>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</si>
  <si>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</si>
  <si>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</si>
  <si>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</si>
  <si>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</si>
  <si>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</si>
  <si>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</si>
  <si>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</si>
  <si>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</si>
  <si>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</si>
  <si>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</si>
  <si>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</si>
  <si>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</si>
  <si>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</si>
  <si>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</si>
  <si>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</si>
  <si>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</si>
  <si>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</si>
  <si>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</si>
  <si>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</si>
  <si>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</si>
  <si>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</si>
  <si>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</si>
  <si>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</si>
  <si>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</si>
  <si>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</si>
  <si>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</si>
  <si>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</si>
  <si>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</si>
  <si>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</si>
  <si>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</si>
  <si>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</si>
  <si>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</si>
  <si>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</si>
  <si>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</si>
  <si>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</si>
  <si>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</si>
  <si>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</si>
  <si>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</si>
  <si>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</si>
  <si>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</si>
  <si>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</si>
  <si>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</si>
  <si>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</si>
  <si>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</si>
  <si>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</si>
  <si>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</si>
  <si>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</si>
  <si>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</si>
  <si>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</si>
  <si>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</si>
  <si>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</si>
  <si>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</si>
  <si>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</si>
  <si>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</si>
  <si>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</si>
  <si>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</si>
  <si>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</si>
  <si>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</si>
  <si>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</si>
  <si>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</si>
  <si>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</si>
  <si>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</si>
  <si>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</si>
  <si>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</si>
  <si>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</si>
  <si>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</si>
  <si>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</si>
  <si>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</si>
  <si>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</si>
  <si>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</si>
  <si>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</si>
  <si>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</si>
  <si>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</si>
  <si>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</si>
  <si>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</si>
  <si>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</si>
  <si>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</si>
  <si>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</si>
  <si>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</si>
  <si>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</si>
  <si>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</si>
  <si>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</si>
  <si>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</si>
  <si>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</si>
  <si>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</si>
  <si>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</si>
  <si>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</si>
  <si>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</si>
  <si>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</si>
  <si>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</si>
  <si>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</si>
  <si>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</si>
  <si>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</si>
  <si>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</si>
  <si>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</si>
  <si>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</si>
  <si>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</si>
  <si>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</si>
  <si>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</si>
  <si>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</si>
  <si>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</si>
  <si>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</si>
  <si>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</si>
  <si>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</si>
  <si>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</si>
  <si>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</si>
  <si>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</si>
  <si>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</si>
  <si>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</si>
  <si>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</si>
  <si>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</si>
  <si>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</si>
  <si>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</si>
  <si>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</si>
  <si>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</si>
  <si>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</si>
  <si>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</si>
  <si>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</si>
  <si>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</si>
  <si>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</si>
  <si>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</si>
  <si>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</si>
  <si>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</si>
  <si>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</si>
  <si>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</si>
  <si>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</si>
  <si>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</si>
  <si>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</si>
  <si>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</si>
  <si>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</si>
  <si>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</si>
  <si>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</si>
  <si>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</si>
  <si>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</si>
  <si>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</si>
  <si>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</si>
  <si>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</si>
  <si>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</si>
  <si>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</si>
  <si>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</si>
  <si>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</si>
  <si>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</si>
  <si>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</si>
  <si>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</si>
  <si>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</si>
  <si>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</si>
  <si>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</si>
  <si>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</si>
  <si>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</si>
  <si>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</si>
  <si>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</si>
  <si>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</si>
  <si>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</si>
  <si>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</si>
  <si>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</si>
  <si>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</si>
  <si>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</si>
  <si>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</si>
  <si>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</si>
  <si>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</si>
  <si>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</si>
  <si>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</si>
  <si>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</si>
  <si>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</si>
  <si>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</si>
  <si>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</si>
  <si>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</si>
  <si>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</si>
  <si>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</si>
  <si>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</si>
  <si>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</si>
  <si>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</si>
  <si>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</si>
  <si>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</si>
  <si>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</si>
  <si>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</si>
  <si>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</si>
  <si>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</si>
  <si>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</si>
  <si>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</si>
  <si>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</si>
  <si>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</si>
  <si>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</si>
  <si>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</si>
  <si>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</si>
  <si>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</si>
  <si>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</si>
  <si>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</si>
  <si>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</si>
  <si>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</si>
  <si>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</si>
  <si>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</si>
  <si>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</si>
  <si>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</si>
  <si>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</si>
  <si>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</si>
  <si>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</si>
  <si>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</si>
  <si>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</si>
  <si>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</si>
  <si>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</si>
  <si>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</si>
  <si>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</si>
  <si>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</si>
  <si>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</si>
  <si>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</si>
  <si>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</si>
  <si>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</si>
  <si>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</si>
  <si>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</si>
  <si>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</si>
  <si>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</si>
  <si>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</si>
  <si>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</si>
  <si>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</si>
  <si>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</si>
  <si>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</si>
  <si>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</si>
  <si>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</si>
  <si>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</si>
  <si>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</si>
  <si>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</si>
  <si>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</si>
  <si>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</si>
  <si>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</si>
  <si>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</si>
  <si>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</si>
  <si>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</si>
  <si>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</si>
  <si>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</si>
  <si>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</si>
  <si>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</si>
  <si>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</si>
  <si>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</si>
  <si>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</si>
  <si>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</si>
  <si>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</si>
  <si>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</si>
  <si>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</si>
  <si>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</si>
  <si>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</si>
  <si>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</si>
  <si>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</si>
  <si>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</si>
  <si>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</si>
  <si>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</si>
  <si>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</si>
  <si>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</si>
  <si>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</si>
  <si>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</si>
  <si>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</si>
  <si>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</si>
  <si>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</si>
  <si>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</si>
  <si>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</si>
  <si>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</si>
  <si>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</si>
  <si>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</si>
  <si>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</si>
  <si>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</si>
  <si>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</si>
  <si>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</si>
  <si>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</si>
  <si>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</si>
  <si>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</si>
  <si>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</si>
  <si>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</si>
  <si>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</si>
  <si>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</si>
  <si>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</si>
  <si>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</si>
  <si>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</si>
  <si>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</si>
  <si>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</si>
  <si>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</si>
  <si>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</si>
  <si>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</si>
  <si>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</si>
  <si>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</si>
  <si>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</si>
  <si>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</si>
  <si>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</si>
  <si>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</si>
  <si>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</si>
  <si>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</si>
  <si>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</si>
  <si>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</si>
  <si>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</si>
  <si>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</si>
  <si>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</si>
  <si>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</si>
  <si>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</si>
  <si>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</si>
  <si>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</si>
  <si>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</si>
  <si>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</si>
  <si>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</si>
  <si>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</si>
  <si>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</si>
  <si>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</si>
  <si>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</si>
  <si>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</si>
  <si>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</si>
  <si>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</si>
  <si>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</si>
  <si>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</si>
  <si>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</si>
  <si>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</si>
  <si>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</si>
  <si>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</si>
  <si>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</si>
  <si>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</si>
  <si>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</si>
  <si>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</si>
  <si>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</si>
  <si>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</si>
  <si>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</si>
  <si>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</si>
  <si>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</si>
  <si>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</si>
  <si>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</si>
  <si>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</si>
  <si>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</si>
  <si>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</si>
  <si>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</si>
  <si>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</si>
  <si>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</si>
  <si>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</si>
  <si>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</si>
  <si>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</si>
  <si>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</si>
  <si>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</si>
  <si>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</si>
  <si>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</si>
  <si>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</si>
  <si>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</si>
  <si>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</si>
  <si>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</si>
  <si>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</si>
  <si>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</si>
  <si>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</si>
  <si>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</si>
  <si>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</si>
  <si>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</si>
  <si>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</si>
  <si>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</si>
  <si>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</si>
  <si>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</si>
  <si>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</si>
  <si>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</si>
  <si>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</si>
  <si>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</si>
  <si>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</si>
  <si>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</si>
  <si>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</si>
  <si>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</si>
  <si>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</si>
  <si>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</si>
  <si>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</si>
  <si>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</si>
  <si>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</si>
  <si>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</si>
  <si>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</si>
  <si>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</si>
  <si>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</si>
  <si>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</si>
  <si>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</si>
  <si>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</si>
  <si>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</si>
  <si>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</si>
  <si>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</si>
  <si>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</si>
  <si>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</si>
  <si>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</si>
  <si>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</si>
  <si>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</si>
  <si>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</si>
  <si>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</si>
  <si>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</si>
  <si>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</si>
  <si>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</si>
  <si>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</si>
  <si>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</si>
  <si>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</si>
  <si>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</si>
  <si>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</si>
  <si>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</si>
  <si>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</si>
  <si>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</si>
  <si>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</si>
  <si>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</si>
  <si>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</si>
  <si>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</si>
  <si>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</si>
  <si>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</si>
  <si>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</si>
  <si>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</si>
  <si>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</si>
  <si>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</si>
  <si>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</si>
  <si>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</si>
  <si>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</si>
  <si>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</si>
  <si>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</si>
  <si>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</si>
  <si>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</si>
  <si>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</si>
  <si>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</si>
  <si>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</si>
  <si>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</si>
  <si>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</si>
  <si>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</si>
  <si>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</si>
  <si>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</si>
  <si>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</si>
  <si>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</si>
  <si>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</si>
  <si>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</si>
  <si>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</si>
  <si>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</si>
  <si>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</si>
  <si>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</si>
  <si>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</si>
  <si>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</si>
  <si>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</si>
  <si>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</si>
  <si>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</si>
  <si>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</si>
  <si>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</si>
  <si>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</si>
  <si>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</si>
  <si>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</si>
  <si>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</si>
  <si>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</si>
  <si>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</si>
  <si>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</si>
  <si>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</si>
  <si>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</si>
  <si>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</si>
  <si>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</si>
  <si>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</si>
  <si>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</si>
  <si>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</si>
  <si>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</si>
  <si>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</si>
  <si>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</si>
  <si>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</si>
  <si>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</si>
  <si>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</si>
  <si>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</si>
  <si>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</si>
  <si>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</si>
  <si>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</si>
  <si>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</si>
  <si>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</si>
  <si>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</si>
  <si>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</si>
  <si>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</si>
  <si>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</si>
  <si>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</si>
  <si>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</si>
  <si>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</si>
  <si>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</si>
  <si>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</si>
  <si>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</si>
  <si>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</si>
  <si>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</si>
  <si>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</si>
  <si>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</si>
  <si>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</si>
  <si>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</si>
  <si>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</si>
  <si>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</si>
  <si>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</si>
  <si>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</si>
  <si>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</si>
  <si>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</si>
  <si>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</si>
  <si>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</si>
  <si>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</si>
  <si>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</si>
  <si>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</si>
  <si>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</si>
  <si>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</si>
  <si>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</si>
  <si>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</si>
  <si>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</si>
  <si>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</si>
  <si>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</si>
  <si>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</si>
  <si>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</si>
  <si>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</si>
  <si>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</si>
  <si>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</si>
  <si>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</si>
  <si>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</si>
  <si>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</si>
  <si>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</si>
  <si>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</si>
  <si>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</si>
  <si>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</si>
  <si>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</si>
  <si>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</si>
  <si>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</si>
  <si>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</si>
  <si>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</si>
  <si>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</si>
  <si>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</si>
  <si>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</si>
  <si>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</si>
  <si>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</si>
  <si>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</si>
  <si>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</si>
  <si>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</si>
  <si>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</si>
  <si>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</si>
  <si>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</si>
  <si>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</si>
  <si>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</si>
  <si>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</si>
  <si>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</si>
  <si>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</si>
  <si>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</si>
  <si>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</si>
  <si>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</si>
  <si>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</si>
  <si>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</si>
  <si>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</si>
  <si>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</si>
  <si>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</si>
  <si>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</si>
  <si>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</si>
  <si>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</si>
  <si>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</si>
  <si>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</si>
  <si>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</si>
  <si>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</si>
  <si>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</si>
  <si>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</si>
  <si>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</si>
  <si>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</si>
  <si>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</si>
  <si>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</si>
  <si>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</si>
  <si>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</si>
  <si>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</si>
  <si>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</si>
  <si>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</si>
  <si>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</si>
  <si>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</si>
  <si>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</si>
  <si>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</si>
  <si>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</si>
  <si>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</si>
  <si>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</si>
  <si>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</si>
  <si>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</si>
  <si>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</si>
  <si>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</si>
  <si>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</si>
  <si>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</si>
  <si>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</si>
  <si>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</si>
  <si>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</si>
  <si>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</si>
  <si>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</si>
  <si>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</si>
  <si>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</si>
  <si>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</si>
  <si>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</si>
  <si>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</si>
  <si>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</si>
  <si>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</si>
  <si>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</si>
  <si>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</si>
  <si>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</si>
  <si>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</si>
  <si>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</si>
  <si>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</si>
  <si>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</si>
  <si>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</si>
  <si>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</si>
  <si>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</si>
  <si>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</si>
  <si>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</si>
  <si>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</si>
  <si>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</si>
  <si>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</si>
  <si>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</si>
  <si>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</si>
  <si>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</si>
  <si>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</si>
  <si>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</si>
  <si>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</si>
  <si>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</si>
  <si>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</si>
  <si>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</si>
  <si>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</si>
  <si>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</si>
  <si>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</si>
  <si>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</si>
  <si>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</si>
  <si>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</si>
  <si>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</si>
  <si>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</si>
  <si>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</si>
  <si>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</si>
  <si>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</si>
  <si>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</si>
  <si>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</si>
  <si>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</si>
  <si>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</si>
  <si>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</si>
  <si>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</si>
  <si>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</si>
  <si>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</si>
  <si>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</si>
  <si>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</si>
  <si>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</si>
  <si>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</si>
  <si>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</si>
  <si>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</si>
  <si>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</si>
  <si>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</si>
  <si>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</si>
  <si>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</si>
  <si>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</si>
  <si>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</si>
  <si>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</si>
  <si>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</si>
  <si>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</si>
  <si>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</si>
  <si>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</si>
  <si>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</si>
  <si>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</si>
  <si>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</si>
  <si>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</si>
  <si>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</si>
  <si>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</si>
  <si>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</si>
  <si>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</si>
  <si>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</si>
  <si>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</si>
  <si>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</si>
  <si>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</si>
  <si>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</si>
  <si>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</si>
  <si>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</si>
  <si>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</si>
  <si>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</si>
  <si>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</si>
  <si>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</si>
  <si>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</si>
  <si>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</si>
  <si>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</si>
  <si>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</si>
  <si>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</si>
  <si>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</si>
  <si>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</si>
  <si>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</si>
  <si>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</si>
  <si>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</si>
  <si>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</si>
  <si>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</si>
  <si>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</si>
  <si>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</si>
  <si>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</si>
  <si>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</si>
  <si>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</si>
  <si>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</si>
  <si>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</si>
  <si>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</si>
  <si>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</si>
  <si>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</si>
  <si>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</si>
  <si>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</si>
  <si>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</si>
  <si>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</si>
  <si>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</si>
  <si>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</si>
  <si>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</si>
  <si>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</si>
  <si>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</si>
  <si>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</si>
  <si>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</si>
  <si>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</si>
  <si>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</si>
  <si>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</si>
  <si>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</si>
  <si>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</si>
  <si>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</si>
  <si>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</si>
  <si>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</si>
  <si>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</si>
  <si>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</si>
  <si>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</si>
  <si>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</si>
  <si>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</si>
  <si>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</si>
  <si>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</si>
  <si>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</si>
  <si>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</si>
  <si>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</si>
  <si>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</si>
  <si>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</si>
  <si>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</si>
  <si>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</si>
  <si>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</si>
  <si>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</si>
  <si>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</si>
  <si>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</si>
  <si>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</si>
  <si>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</si>
  <si>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</si>
  <si>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</si>
  <si>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</si>
  <si>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</si>
  <si>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</si>
  <si>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</si>
  <si>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</si>
  <si>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</si>
  <si>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</si>
  <si>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</si>
  <si>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</si>
  <si>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</si>
  <si>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</si>
  <si>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</si>
  <si>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</si>
  <si>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</si>
  <si>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</si>
  <si>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</si>
  <si>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</si>
  <si>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</si>
  <si>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</si>
  <si>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</si>
  <si>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</si>
  <si>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</si>
  <si>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</si>
  <si>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</si>
  <si>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</si>
  <si>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</si>
  <si>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</si>
  <si>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</si>
  <si>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</si>
  <si>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</si>
  <si>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</si>
  <si>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</si>
  <si>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</si>
  <si>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</si>
  <si>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</si>
  <si>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</si>
  <si>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</si>
  <si>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</si>
  <si>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</si>
  <si>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</si>
  <si>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</si>
  <si>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</si>
  <si>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</si>
  <si>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</si>
  <si>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</si>
  <si>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</si>
  <si>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</si>
  <si>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</si>
  <si>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</si>
  <si>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</si>
  <si>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</si>
  <si>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</si>
  <si>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</si>
  <si>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</si>
  <si>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</si>
  <si>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</si>
  <si>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</si>
  <si>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</si>
  <si>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</si>
  <si>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</si>
  <si>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</si>
  <si>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</si>
  <si>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</si>
  <si>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</si>
  <si>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</si>
  <si>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</si>
  <si>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</si>
  <si>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</si>
  <si>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</si>
  <si>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</si>
  <si>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</si>
  <si>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</si>
  <si>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</si>
  <si>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</si>
  <si>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</si>
  <si>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</si>
  <si>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</si>
  <si>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</si>
  <si>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</si>
  <si>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</si>
  <si>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</si>
  <si>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</si>
  <si>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</si>
  <si>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</si>
  <si>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</si>
  <si>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</si>
  <si>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</si>
  <si>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</si>
  <si>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</si>
  <si>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</si>
  <si>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</si>
  <si>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</si>
  <si>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</si>
  <si>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</si>
  <si>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</si>
  <si>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</si>
  <si>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</si>
  <si>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</si>
  <si>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</si>
  <si>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</si>
  <si>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</si>
  <si>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</si>
  <si>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</si>
  <si>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</si>
  <si>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</si>
  <si>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</si>
  <si>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</si>
  <si>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</si>
  <si>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</si>
  <si>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</si>
  <si>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</si>
  <si>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</si>
  <si>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</si>
  <si>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</si>
  <si>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</si>
  <si>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</si>
  <si>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</si>
  <si>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</si>
  <si>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</si>
  <si>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</si>
  <si>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</si>
  <si>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</si>
  <si>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</si>
  <si>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</si>
  <si>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</si>
  <si>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</si>
  <si>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</si>
  <si>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</si>
  <si>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</si>
  <si>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</si>
  <si>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</si>
  <si>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</si>
  <si>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</si>
  <si>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</si>
  <si>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</si>
  <si>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</si>
  <si>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</si>
  <si>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</si>
  <si>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</si>
  <si>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</si>
  <si>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</si>
  <si>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</si>
  <si>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</si>
  <si>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</si>
  <si>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</si>
  <si>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</si>
  <si>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</si>
  <si>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</si>
  <si>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</si>
  <si>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</si>
  <si>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</si>
  <si>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</si>
  <si>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</si>
  <si>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</si>
  <si>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</si>
  <si>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</si>
  <si>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</si>
  <si>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</si>
  <si>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</si>
  <si>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</si>
  <si>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</si>
  <si>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</si>
  <si>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</si>
  <si>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</si>
  <si>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</si>
  <si>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</si>
  <si>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</si>
  <si>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</si>
  <si>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</si>
  <si>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</si>
  <si>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</si>
  <si>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</si>
  <si>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</si>
  <si>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</si>
  <si>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</si>
  <si>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</si>
  <si>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</si>
  <si>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</si>
  <si>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</si>
  <si>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</si>
  <si>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</si>
  <si>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</si>
  <si>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</si>
  <si>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</si>
  <si>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</si>
  <si>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</si>
  <si>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</si>
  <si>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</si>
  <si>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</si>
  <si>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</si>
  <si>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</si>
  <si>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</si>
  <si>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</si>
  <si>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</si>
  <si>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</si>
  <si>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</si>
  <si>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</si>
  <si>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</si>
  <si>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</si>
  <si>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</si>
  <si>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</si>
  <si>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</si>
  <si>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</si>
  <si>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</si>
  <si>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</si>
  <si>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</si>
  <si>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</si>
  <si>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</si>
  <si>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</si>
  <si>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</si>
  <si>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</si>
  <si>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</si>
  <si>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</si>
  <si>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</si>
  <si>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</si>
  <si>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</si>
  <si>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</si>
  <si>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</si>
  <si>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</si>
  <si>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</si>
  <si>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</si>
  <si>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</si>
  <si>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</si>
  <si>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</si>
  <si>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</si>
  <si>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</si>
  <si>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</si>
  <si>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</si>
  <si>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</si>
  <si>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</si>
  <si>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</si>
  <si>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</si>
  <si>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</si>
  <si>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</si>
  <si>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</si>
  <si>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</si>
  <si>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</si>
  <si>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</si>
  <si>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</si>
  <si>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</si>
  <si>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</si>
  <si>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</si>
  <si>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</si>
  <si>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</si>
  <si>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</si>
  <si>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</si>
  <si>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</si>
  <si>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</si>
  <si>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</si>
  <si>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</si>
  <si>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</si>
  <si>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</si>
  <si>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</si>
  <si>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</si>
  <si>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</si>
  <si>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</si>
  <si>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</si>
  <si>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</si>
  <si>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</si>
  <si>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</si>
  <si>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</si>
  <si>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</si>
  <si>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</si>
  <si>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</si>
  <si>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</si>
  <si>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</si>
  <si>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</si>
  <si>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</si>
  <si>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</si>
  <si>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</si>
  <si>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</si>
  <si>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</si>
  <si>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</si>
  <si>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</si>
  <si>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</si>
  <si>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</si>
  <si>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</si>
  <si>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</si>
  <si>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</si>
  <si>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</si>
  <si>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</si>
  <si>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</si>
  <si>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</si>
  <si>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</si>
  <si>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</si>
  <si>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</si>
  <si>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</si>
  <si>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</si>
  <si>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</si>
  <si>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</si>
  <si>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</si>
  <si>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</si>
  <si>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</si>
  <si>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</si>
  <si>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</si>
  <si>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</si>
  <si>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</si>
  <si>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</si>
  <si>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</si>
  <si>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</si>
  <si>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</si>
  <si>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</si>
  <si>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</si>
  <si>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</si>
  <si>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</si>
  <si>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</si>
  <si>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</si>
  <si>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</si>
  <si>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</si>
  <si>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</si>
  <si>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</si>
  <si>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</si>
  <si>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</si>
  <si>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</si>
  <si>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</si>
  <si>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</si>
  <si>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</si>
  <si>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</si>
  <si>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</si>
  <si>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</si>
  <si>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</si>
  <si>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</si>
  <si>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</si>
  <si>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</si>
  <si>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</si>
  <si>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</si>
  <si>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</si>
  <si>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</si>
  <si>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</si>
  <si>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</si>
  <si>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</si>
  <si>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</si>
  <si>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</si>
  <si>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</si>
  <si>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</si>
  <si>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</si>
  <si>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</si>
  <si>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</si>
  <si>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</si>
  <si>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</si>
  <si>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</si>
  <si>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</si>
  <si>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</si>
  <si>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</si>
  <si>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</si>
  <si>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</si>
  <si>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</si>
  <si>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</si>
  <si>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</si>
  <si>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</si>
  <si>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</si>
  <si>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</si>
  <si>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</si>
  <si>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</si>
  <si>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</si>
  <si>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</si>
  <si>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</si>
  <si>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</si>
  <si>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</si>
  <si>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</si>
  <si>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</si>
  <si>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</si>
  <si>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</si>
  <si>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</si>
  <si>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</si>
  <si>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</si>
  <si>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</si>
  <si>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</si>
  <si>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</si>
  <si>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</si>
  <si>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</si>
  <si>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</si>
  <si>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</si>
  <si>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</si>
  <si>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</si>
  <si>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</si>
  <si>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</si>
  <si>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</si>
  <si>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</si>
  <si>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</si>
  <si>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</si>
  <si>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</si>
  <si>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</si>
  <si>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</si>
  <si>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</si>
  <si>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</si>
  <si>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</si>
  <si>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</si>
  <si>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</si>
  <si>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</si>
  <si>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</si>
  <si>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</si>
  <si>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</si>
  <si>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</si>
  <si>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</si>
  <si>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</si>
  <si>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</si>
  <si>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</si>
  <si>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</si>
  <si>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</si>
  <si>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</si>
  <si>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</si>
  <si>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</si>
  <si>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</si>
  <si>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</si>
  <si>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</si>
  <si>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</si>
  <si>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</si>
  <si>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</si>
  <si>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</si>
  <si>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</si>
  <si>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</si>
  <si>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</si>
  <si>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</si>
  <si>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</si>
  <si>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</si>
  <si>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</si>
  <si>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</si>
  <si>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</si>
  <si>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</si>
  <si>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</si>
  <si>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</si>
  <si>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</si>
  <si>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</si>
  <si>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</si>
  <si>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</si>
  <si>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</si>
  <si>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</si>
  <si>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</si>
  <si>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</si>
  <si>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</si>
  <si>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</si>
  <si>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</si>
  <si>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</si>
  <si>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</si>
  <si>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</si>
  <si>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</si>
  <si>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</si>
  <si>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</si>
  <si>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</si>
  <si>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</si>
  <si>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</si>
  <si>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</si>
  <si>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</si>
  <si>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</si>
  <si>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</si>
  <si>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</si>
  <si>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</si>
  <si>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</si>
  <si>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</si>
  <si>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</si>
  <si>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</si>
  <si>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</si>
  <si>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</si>
  <si>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</si>
  <si>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</si>
  <si>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</si>
  <si>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</si>
  <si>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</si>
  <si>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</si>
  <si>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</si>
  <si>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</si>
  <si>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</si>
  <si>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</si>
  <si>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</si>
  <si>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</si>
  <si>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</si>
  <si>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</si>
  <si>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</si>
  <si>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</si>
  <si>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</si>
  <si>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</si>
  <si>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</si>
  <si>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</si>
  <si>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</si>
  <si>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</si>
  <si>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</si>
  <si>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</si>
  <si>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</si>
  <si>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</si>
  <si>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</si>
  <si>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</si>
  <si>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</si>
  <si>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</si>
  <si>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</si>
  <si>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</si>
  <si>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</si>
  <si>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</si>
  <si>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</si>
  <si>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</si>
  <si>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</si>
  <si>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</si>
  <si>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</si>
  <si>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</si>
  <si>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</si>
  <si>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</si>
  <si>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</si>
  <si>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</si>
  <si>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</si>
  <si>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</si>
  <si>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</si>
  <si>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</si>
  <si>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</si>
  <si>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</si>
  <si>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</si>
  <si>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</si>
  <si>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</si>
  <si>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</si>
  <si>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</si>
  <si>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</si>
  <si>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</si>
  <si>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</si>
  <si>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</si>
  <si>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</si>
  <si>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</si>
  <si>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</si>
  <si>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</si>
  <si>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</si>
  <si>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</si>
  <si>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</si>
  <si>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</si>
  <si>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</si>
  <si>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</si>
  <si>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</si>
  <si>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</si>
  <si>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</si>
  <si>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</si>
  <si>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</si>
  <si>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</si>
  <si>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</si>
  <si>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</si>
  <si>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</si>
  <si>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</si>
  <si>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</si>
  <si>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</si>
  <si>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</si>
  <si>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</si>
  <si>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</si>
  <si>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</si>
  <si>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</si>
  <si>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</si>
  <si>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</si>
  <si>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</si>
  <si>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</si>
  <si>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</si>
  <si>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</si>
  <si>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</si>
  <si>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</si>
  <si>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</si>
  <si>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</si>
  <si>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</si>
  <si>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</si>
  <si>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</si>
  <si>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</si>
  <si>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</si>
  <si>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</si>
  <si>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</si>
  <si>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</si>
  <si>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</si>
  <si>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</si>
  <si>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</si>
  <si>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</si>
  <si>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</si>
  <si>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</si>
  <si>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</si>
  <si>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</si>
  <si>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</si>
  <si>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</si>
  <si>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</si>
  <si>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</si>
  <si>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</si>
  <si>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</si>
  <si>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</si>
  <si>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</si>
  <si>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</si>
  <si>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</si>
  <si>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</si>
  <si>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</si>
  <si>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</si>
  <si>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</si>
  <si>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</si>
  <si>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</si>
  <si>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</si>
  <si>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</si>
  <si>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</si>
  <si>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</si>
  <si>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</si>
  <si>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</si>
  <si>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</si>
  <si>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</si>
  <si>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</si>
  <si>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</si>
  <si>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</si>
  <si>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</si>
  <si>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</si>
  <si>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</si>
  <si>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</si>
  <si>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</si>
  <si>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</si>
  <si>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</si>
  <si>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</si>
  <si>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</si>
  <si>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</si>
  <si>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</si>
  <si>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</si>
  <si>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</si>
  <si>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</si>
  <si>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</si>
  <si>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</si>
  <si>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</si>
  <si>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</si>
  <si>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</si>
  <si>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</si>
  <si>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</si>
  <si>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</si>
  <si>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</si>
  <si>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</si>
  <si>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</si>
  <si>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</si>
  <si>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</si>
  <si>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</si>
  <si>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</si>
  <si>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</si>
  <si>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</si>
  <si>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</si>
  <si>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</si>
  <si>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</si>
  <si>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</si>
  <si>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</si>
  <si>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</si>
  <si>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</si>
  <si>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</si>
  <si>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</si>
  <si>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</si>
  <si>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</si>
  <si>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</si>
  <si>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</si>
  <si>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</si>
  <si>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</si>
  <si>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</si>
  <si>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</si>
  <si>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</si>
  <si>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</si>
  <si>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</si>
  <si>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</si>
  <si>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</si>
  <si>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</si>
  <si>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</si>
  <si>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</si>
  <si>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</si>
  <si>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</si>
  <si>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</si>
  <si>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</si>
  <si>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</si>
  <si>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</si>
  <si>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</si>
  <si>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</si>
  <si>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</si>
  <si>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</si>
  <si>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</si>
  <si>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</si>
  <si>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</si>
  <si>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</si>
  <si>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</si>
  <si>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</si>
  <si>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</si>
  <si>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</si>
  <si>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</si>
  <si>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</si>
  <si>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</si>
  <si>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</si>
  <si>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</si>
  <si>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</si>
  <si>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</si>
  <si>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</si>
  <si>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</si>
  <si>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</si>
  <si>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</si>
  <si>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</si>
  <si>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</si>
  <si>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</si>
  <si>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</si>
  <si>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</si>
  <si>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</si>
  <si>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</si>
  <si>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</si>
  <si>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</si>
  <si>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</si>
  <si>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</si>
  <si>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</si>
  <si>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</si>
  <si>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</si>
  <si>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</si>
  <si>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</si>
  <si>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</si>
  <si>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</si>
  <si>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</si>
  <si>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</si>
  <si>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</si>
  <si>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</si>
  <si>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</si>
  <si>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</si>
  <si>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</si>
  <si>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</si>
  <si>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</si>
  <si>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</si>
  <si>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</si>
  <si>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</si>
  <si>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</si>
  <si>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</si>
  <si>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</si>
  <si>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</si>
  <si>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</si>
  <si>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</si>
  <si>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</si>
  <si>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</si>
  <si>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</si>
  <si>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</si>
  <si>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</si>
  <si>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</si>
  <si>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</si>
  <si>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</si>
  <si>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</si>
  <si>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</si>
  <si>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</si>
  <si>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</si>
  <si>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</si>
  <si>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</si>
  <si>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</si>
  <si>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</si>
  <si>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</si>
  <si>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</si>
  <si>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</si>
  <si>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</si>
  <si>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</si>
  <si>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</si>
  <si>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</si>
  <si>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</si>
  <si>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</si>
  <si>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</si>
  <si>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</si>
  <si>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</si>
  <si>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</si>
  <si>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</si>
  <si>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</si>
  <si>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</si>
  <si>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</si>
  <si>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</si>
  <si>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</si>
  <si>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</si>
  <si>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</si>
  <si>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</si>
  <si>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</si>
  <si>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</si>
  <si>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</si>
  <si>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</si>
  <si>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</si>
  <si>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</si>
  <si>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</si>
  <si>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</si>
  <si>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</si>
  <si>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</si>
  <si>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</si>
  <si>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</si>
  <si>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</si>
  <si>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</si>
  <si>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</si>
  <si>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</si>
  <si>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</si>
  <si>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</si>
  <si>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</si>
  <si>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</si>
  <si>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</si>
  <si>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</si>
  <si>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</si>
  <si>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</si>
  <si>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</si>
  <si>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</si>
  <si>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</si>
  <si>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</si>
  <si>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</si>
  <si>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</si>
  <si>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</si>
  <si>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</si>
  <si>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</si>
  <si>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</si>
  <si>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</si>
  <si>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</si>
  <si>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</si>
  <si>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</si>
  <si>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</si>
  <si>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</si>
  <si>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</si>
  <si>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</si>
  <si>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</si>
  <si>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</si>
  <si>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</si>
  <si>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</si>
  <si>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</si>
  <si>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</si>
  <si>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</si>
  <si>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</si>
  <si>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</si>
  <si>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</si>
  <si>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</si>
  <si>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</si>
  <si>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</si>
  <si>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</si>
  <si>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</si>
  <si>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</si>
  <si>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</si>
  <si>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</si>
  <si>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</si>
  <si>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</si>
  <si>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</si>
  <si>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</si>
  <si>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</si>
  <si>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</si>
  <si>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</si>
  <si>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</si>
  <si>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</si>
  <si>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</si>
  <si>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</si>
  <si>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</si>
  <si>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</si>
  <si>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</si>
  <si>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</si>
  <si>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</si>
  <si>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</si>
  <si>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</si>
  <si>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</si>
  <si>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</si>
  <si>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</si>
  <si>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</si>
  <si>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</si>
  <si>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</si>
  <si>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</si>
  <si>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</si>
  <si>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</si>
  <si>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</si>
  <si>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</si>
  <si>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</si>
  <si>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</si>
  <si>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</si>
  <si>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</si>
  <si>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</si>
  <si>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</si>
  <si>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</si>
  <si>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</si>
  <si>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</si>
  <si>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</si>
  <si>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</si>
  <si>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</si>
  <si>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</si>
  <si>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</si>
  <si>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</si>
  <si>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</si>
  <si>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</si>
  <si>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</si>
  <si>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</si>
  <si>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</si>
  <si>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</si>
  <si>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</si>
  <si>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</si>
  <si>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</si>
  <si>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</si>
  <si>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</si>
  <si>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</si>
  <si>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</si>
  <si>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</si>
  <si>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</si>
  <si>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</si>
  <si>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</si>
  <si>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</si>
  <si>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</si>
  <si>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</si>
  <si>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</si>
  <si>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</si>
  <si>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</si>
  <si>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</si>
  <si>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</si>
  <si>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</si>
  <si>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</si>
  <si>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</si>
  <si>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</si>
  <si>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</si>
  <si>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</si>
  <si>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</si>
  <si>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</si>
  <si>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</si>
  <si>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</si>
  <si>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</si>
  <si>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</si>
  <si>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</si>
  <si>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</si>
  <si>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</si>
  <si>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</si>
  <si>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</si>
  <si>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</si>
  <si>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</si>
  <si>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</si>
  <si>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</si>
  <si>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</si>
  <si>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</si>
  <si>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</si>
  <si>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</si>
  <si>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</si>
  <si>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</si>
  <si>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</si>
  <si>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</si>
  <si>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</si>
  <si>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</si>
  <si>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</si>
  <si>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</si>
  <si>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</si>
  <si>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</si>
  <si>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</si>
  <si>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</si>
  <si>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</si>
  <si>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</si>
  <si>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</si>
  <si>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</si>
  <si>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</si>
  <si>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</si>
  <si>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</si>
  <si>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</si>
  <si>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</si>
  <si>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</si>
  <si>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</si>
  <si>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</si>
  <si>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</si>
  <si>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</si>
  <si>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</si>
  <si>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</si>
  <si>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</si>
  <si>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</si>
  <si>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</si>
  <si>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</si>
  <si>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</si>
  <si>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</si>
  <si>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</si>
  <si>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</si>
  <si>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</si>
  <si>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</si>
  <si>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</si>
  <si>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</si>
  <si>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</si>
  <si>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</si>
  <si>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</si>
  <si>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</si>
  <si>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</si>
  <si>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</si>
  <si>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</si>
  <si>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</si>
  <si>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</si>
  <si>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</si>
  <si>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</si>
  <si>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</si>
  <si>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</si>
  <si>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</si>
  <si>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</si>
  <si>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</si>
  <si>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</si>
  <si>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</si>
  <si>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</si>
  <si>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</si>
  <si>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</si>
  <si>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</si>
  <si>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</si>
  <si>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</si>
  <si>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</si>
  <si>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</si>
  <si>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</si>
  <si>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</si>
  <si>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</si>
  <si>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</si>
  <si>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</si>
  <si>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</si>
  <si>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</si>
  <si>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</si>
  <si>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</si>
  <si>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</si>
  <si>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</si>
  <si>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</si>
  <si>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</si>
  <si>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</si>
  <si>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</si>
  <si>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</si>
  <si>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</si>
  <si>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</si>
  <si>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</si>
  <si>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</si>
  <si>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</si>
  <si>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</si>
  <si>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</si>
  <si>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</si>
  <si>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</si>
  <si>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</si>
  <si>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</si>
  <si>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</si>
  <si>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</si>
  <si>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</si>
  <si>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</si>
  <si>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</si>
  <si>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</si>
  <si>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</si>
  <si>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</si>
  <si>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</si>
  <si>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</si>
  <si>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</si>
  <si>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</si>
  <si>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</si>
  <si>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</si>
  <si>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</si>
  <si>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</si>
  <si>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</si>
  <si>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</si>
  <si>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</si>
  <si>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</si>
  <si>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</si>
  <si>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</si>
  <si>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</si>
  <si>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</si>
  <si>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</si>
  <si>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</si>
  <si>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</si>
  <si>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</si>
  <si>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</si>
  <si>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</si>
  <si>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</si>
  <si>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</si>
  <si>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</si>
  <si>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</si>
  <si>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</si>
  <si>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</si>
  <si>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</si>
  <si>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</si>
  <si>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</si>
  <si>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</si>
  <si>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</si>
  <si>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</si>
  <si>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</si>
  <si>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</si>
  <si>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</si>
  <si>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</si>
  <si>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</si>
  <si>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</si>
  <si>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</si>
  <si>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</si>
  <si>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</si>
  <si>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</si>
  <si>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</si>
  <si>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</si>
  <si>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</si>
  <si>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</si>
  <si>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</si>
  <si>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</si>
  <si>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</si>
  <si>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</si>
  <si>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</si>
  <si>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</si>
  <si>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</si>
  <si>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</si>
  <si>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</si>
  <si>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</si>
  <si>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</si>
  <si>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</si>
  <si>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</si>
  <si>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</si>
  <si>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</si>
  <si>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</si>
  <si>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</si>
  <si>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</si>
  <si>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</si>
  <si>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</si>
  <si>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</si>
  <si>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</si>
  <si>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</si>
  <si>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</si>
  <si>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</si>
  <si>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</si>
  <si>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</si>
  <si>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</si>
  <si>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</si>
  <si>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</si>
  <si>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</si>
  <si>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</si>
  <si>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</si>
  <si>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</si>
  <si>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</si>
  <si>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</si>
  <si>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</si>
  <si>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</si>
  <si>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</si>
  <si>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</si>
  <si>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</si>
  <si>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</si>
  <si>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</si>
  <si>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</si>
  <si>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</si>
  <si>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</si>
  <si>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</si>
  <si>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</si>
  <si>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</si>
  <si>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</si>
  <si>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</si>
  <si>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</si>
  <si>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</si>
  <si>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</si>
  <si>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</si>
  <si>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</si>
  <si>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</si>
  <si>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</si>
  <si>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</si>
  <si>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</si>
  <si>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</si>
  <si>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</si>
  <si>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</si>
  <si>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</si>
  <si>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</si>
  <si>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</si>
  <si>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</si>
  <si>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</si>
  <si>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</si>
  <si>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</si>
  <si>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</si>
  <si>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</si>
  <si>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</si>
  <si>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</si>
  <si>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</si>
  <si>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</si>
  <si>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</si>
  <si>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</si>
  <si>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</si>
  <si>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</si>
  <si>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</si>
  <si>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</si>
  <si>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</si>
  <si>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</si>
  <si>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</si>
  <si>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</si>
  <si>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</si>
  <si>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</si>
  <si>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</si>
  <si>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</si>
  <si>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</si>
  <si>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</si>
  <si>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</si>
  <si>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</si>
  <si>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</si>
  <si>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</si>
  <si>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</si>
  <si>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</si>
  <si>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</si>
  <si>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</si>
  <si>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</si>
  <si>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</si>
  <si>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</si>
  <si>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</si>
  <si>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</si>
  <si>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</si>
  <si>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</si>
  <si>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</si>
  <si>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</si>
  <si>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</si>
  <si>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</si>
  <si>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</si>
  <si>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</si>
  <si>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</si>
  <si>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</si>
  <si>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</si>
  <si>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</si>
  <si>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</si>
  <si>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</si>
  <si>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</si>
  <si>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</si>
  <si>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</si>
  <si>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</si>
  <si>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</si>
  <si>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</si>
  <si>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</si>
  <si>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</si>
  <si>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</si>
  <si>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</si>
  <si>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</si>
  <si>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</si>
  <si>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</si>
  <si>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</si>
  <si>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</si>
  <si>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</si>
  <si>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</si>
  <si>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</si>
  <si>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</si>
  <si>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</si>
  <si>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</si>
  <si>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</si>
  <si>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</si>
  <si>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</si>
  <si>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</si>
  <si>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</si>
  <si>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</si>
  <si>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</si>
  <si>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</si>
  <si>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</si>
  <si>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</si>
  <si>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</si>
  <si>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</si>
  <si>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</si>
  <si>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</si>
  <si>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</si>
  <si>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</si>
  <si>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</si>
  <si>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</si>
  <si>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</si>
  <si>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</si>
  <si>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</si>
  <si>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</si>
  <si>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</si>
  <si>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</si>
  <si>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</si>
  <si>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</si>
  <si>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</si>
  <si>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</si>
  <si>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</si>
  <si>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</si>
  <si>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</si>
  <si>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</si>
  <si>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</si>
  <si>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</si>
  <si>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</si>
  <si>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</si>
  <si>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</si>
  <si>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</si>
  <si>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</si>
  <si>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</si>
  <si>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</si>
  <si>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</si>
  <si>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</si>
  <si>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</si>
  <si>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</si>
  <si>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</si>
  <si>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</si>
  <si>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</si>
  <si>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</si>
  <si>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</si>
  <si>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</si>
  <si>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</si>
  <si>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</si>
  <si>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</si>
  <si>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</si>
  <si>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</si>
  <si>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</si>
  <si>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</si>
  <si>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</si>
  <si>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</si>
  <si>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</si>
  <si>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</si>
  <si>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</si>
  <si>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</si>
  <si>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</si>
  <si>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</si>
  <si>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</si>
  <si>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</si>
  <si>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</si>
  <si>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</si>
  <si>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</si>
  <si>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</si>
  <si>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</si>
  <si>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</si>
  <si>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</si>
  <si>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</si>
  <si>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</si>
  <si>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</si>
  <si>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</si>
  <si>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</si>
  <si>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</si>
  <si>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</si>
  <si>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</si>
  <si>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</si>
  <si>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</si>
  <si>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</si>
  <si>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</si>
  <si>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</si>
  <si>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</si>
  <si>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</si>
  <si>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</si>
  <si>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</si>
  <si>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</si>
  <si>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</si>
  <si>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</si>
  <si>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</si>
  <si>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</si>
  <si>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</si>
  <si>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</si>
  <si>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</si>
  <si>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</si>
  <si>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</si>
  <si>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</si>
  <si>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</si>
  <si>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</si>
  <si>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</si>
  <si>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</si>
  <si>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</si>
  <si>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</si>
  <si>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</si>
  <si>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</si>
  <si>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</si>
  <si>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</si>
  <si>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</si>
  <si>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</si>
  <si>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</si>
  <si>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</si>
  <si>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</si>
  <si>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</si>
  <si>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</si>
  <si>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</si>
  <si>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</si>
  <si>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</si>
  <si>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</si>
  <si>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</si>
  <si>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</si>
  <si>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</si>
  <si>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</si>
  <si>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</si>
  <si>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</si>
  <si>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</si>
  <si>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</si>
  <si>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</si>
  <si>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</si>
  <si>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</si>
  <si>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</si>
  <si>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</si>
  <si>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</si>
  <si>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</si>
  <si>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</si>
  <si>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</si>
  <si>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</si>
  <si>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</si>
  <si>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</si>
  <si>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</si>
  <si>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</si>
  <si>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</si>
  <si>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</si>
  <si>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</si>
  <si>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</si>
  <si>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</si>
  <si>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</si>
  <si>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</si>
  <si>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</si>
  <si>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</si>
  <si>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</si>
  <si>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</si>
  <si>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</si>
  <si>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</si>
  <si>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</si>
  <si>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</si>
  <si>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</si>
  <si>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</si>
  <si>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</si>
  <si>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</si>
  <si>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</si>
  <si>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</si>
  <si>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</si>
  <si>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</si>
  <si>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</si>
  <si>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</si>
  <si>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</si>
  <si>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</si>
  <si>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</si>
  <si>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</si>
  <si>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</si>
  <si>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</si>
  <si>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</si>
  <si>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</si>
  <si>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</si>
  <si>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</si>
  <si>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</si>
  <si>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</si>
  <si>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</si>
  <si>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</si>
  <si>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</si>
  <si>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</si>
  <si>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</si>
  <si>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</si>
  <si>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</si>
  <si>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</si>
  <si>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</si>
  <si>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</si>
  <si>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</si>
  <si>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</si>
  <si>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</si>
  <si>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</si>
  <si>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</si>
  <si>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</si>
  <si>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</si>
  <si>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</si>
  <si>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</si>
  <si>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</si>
  <si>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</si>
  <si>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</si>
  <si>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</si>
  <si>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</si>
  <si>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</si>
  <si>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</si>
  <si>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</si>
  <si>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</si>
  <si>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</si>
  <si>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</si>
  <si>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</si>
  <si>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</si>
  <si>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</si>
  <si>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</si>
  <si>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</si>
  <si>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</si>
  <si>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</si>
  <si>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</si>
  <si>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</si>
  <si>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</si>
  <si>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</si>
  <si>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</si>
  <si>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</si>
  <si>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</si>
  <si>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</si>
  <si>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</si>
  <si>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</si>
  <si>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</si>
  <si>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</si>
  <si>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</si>
  <si>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</si>
  <si>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</si>
  <si>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</si>
  <si>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</si>
  <si>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</si>
  <si>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</si>
  <si>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</si>
  <si>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</si>
  <si>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</si>
  <si>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</si>
  <si>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</si>
  <si>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</si>
  <si>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</si>
  <si>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</si>
  <si>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</si>
  <si>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</si>
  <si>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</si>
  <si>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</si>
  <si>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</si>
  <si>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</si>
  <si>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</si>
  <si>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</si>
  <si>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</si>
  <si>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</si>
  <si>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</si>
  <si>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</si>
  <si>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</si>
  <si>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</si>
  <si>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</si>
  <si>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</si>
  <si>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</si>
  <si>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</si>
  <si>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</si>
  <si>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</si>
  <si>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</si>
  <si>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</si>
  <si>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</si>
  <si>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</si>
  <si>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</si>
  <si>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</si>
  <si>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</si>
  <si>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</si>
  <si>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</si>
  <si>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</si>
  <si>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</si>
  <si>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</si>
  <si>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</si>
  <si>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</si>
  <si>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</si>
  <si>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</si>
  <si>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</si>
  <si>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</si>
  <si>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</si>
  <si>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</si>
  <si>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</si>
  <si>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</si>
  <si>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</si>
  <si>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</si>
  <si>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</si>
  <si>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</si>
  <si>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</si>
  <si>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</si>
  <si>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</si>
  <si>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</si>
  <si>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</si>
  <si>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</si>
  <si>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</si>
  <si>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</si>
  <si>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</si>
  <si>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</si>
  <si>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</si>
  <si>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</si>
  <si>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</si>
  <si>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</si>
  <si>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</si>
  <si>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</si>
  <si>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</si>
  <si>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</si>
  <si>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</si>
  <si>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</si>
  <si>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</si>
  <si>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</si>
  <si>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</si>
  <si>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</si>
  <si>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</si>
  <si>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</si>
  <si>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</si>
  <si>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</si>
  <si>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</si>
  <si>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</si>
  <si>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</si>
  <si>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</si>
  <si>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</si>
  <si>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</si>
  <si>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</si>
  <si>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</si>
  <si>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</si>
  <si>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</si>
  <si>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</si>
  <si>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</si>
  <si>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</si>
  <si>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</si>
  <si>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</si>
  <si>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</si>
  <si>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</si>
  <si>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</si>
  <si>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</si>
  <si>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</si>
  <si>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</si>
  <si>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</si>
  <si>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</si>
  <si>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</si>
  <si>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</si>
  <si>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</si>
  <si>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</si>
  <si>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</si>
  <si>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</si>
  <si>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</si>
  <si>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</si>
  <si>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</si>
  <si>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</si>
  <si>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</si>
  <si>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</si>
  <si>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</si>
  <si>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</si>
  <si>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</si>
  <si>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</si>
  <si>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</si>
  <si>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</si>
  <si>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</si>
  <si>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</si>
  <si>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</si>
  <si>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</si>
  <si>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</si>
  <si>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</si>
  <si>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</si>
  <si>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</si>
  <si>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</si>
  <si>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</si>
  <si>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</si>
  <si>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</si>
  <si>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</si>
  <si>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</si>
  <si>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</si>
  <si>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</si>
  <si>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</si>
  <si>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</si>
  <si>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</si>
  <si>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</si>
  <si>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</si>
  <si>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</si>
  <si>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</si>
  <si>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</si>
  <si>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</si>
  <si>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</si>
  <si>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</si>
  <si>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</si>
  <si>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</si>
  <si>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</si>
  <si>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</si>
  <si>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</si>
  <si>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</si>
  <si>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</si>
  <si>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</si>
  <si>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</si>
  <si>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</si>
  <si>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</si>
  <si>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</si>
  <si>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</si>
  <si>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</si>
  <si>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</si>
  <si>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</si>
  <si>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</si>
  <si>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</si>
  <si>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</si>
  <si>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</si>
  <si>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</si>
  <si>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</si>
  <si>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</si>
  <si>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</si>
  <si>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</si>
  <si>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</si>
  <si>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</si>
  <si>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</si>
  <si>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</si>
  <si>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</si>
  <si>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</si>
  <si>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</si>
  <si>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</si>
  <si>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</si>
  <si>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</si>
  <si>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</si>
  <si>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</si>
  <si>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</si>
  <si>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</si>
  <si>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</si>
  <si>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</si>
  <si>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</si>
  <si>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</si>
  <si>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</si>
  <si>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</si>
  <si>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</si>
  <si>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</si>
  <si>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</si>
  <si>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</si>
  <si>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</si>
  <si>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</si>
  <si>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</si>
  <si>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</si>
  <si>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</si>
  <si>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</si>
  <si>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</si>
  <si>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</si>
  <si>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</si>
  <si>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</si>
  <si>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</si>
  <si>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</si>
  <si>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</si>
  <si>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</si>
  <si>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</si>
  <si>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</si>
  <si>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</si>
  <si>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</si>
  <si>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</si>
  <si>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</si>
  <si>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</si>
  <si>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</si>
  <si>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</si>
  <si>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</si>
  <si>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</si>
  <si>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</si>
  <si>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</si>
  <si>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</si>
  <si>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</si>
  <si>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</si>
  <si>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</si>
  <si>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</si>
  <si>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</si>
  <si>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</si>
  <si>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</si>
  <si>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</si>
  <si>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</si>
  <si>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</si>
  <si>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</si>
  <si>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</si>
  <si>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</si>
  <si>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</si>
  <si>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</si>
  <si>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</si>
  <si>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</si>
  <si>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</si>
  <si>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</si>
  <si>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</si>
  <si>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</si>
  <si>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</si>
  <si>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</si>
  <si>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</si>
  <si>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</si>
  <si>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</si>
  <si>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</si>
  <si>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</si>
  <si>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</si>
  <si>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</si>
  <si>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</si>
  <si>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</si>
  <si>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</si>
  <si>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</si>
  <si>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</si>
  <si>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</si>
  <si>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</si>
  <si>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</si>
  <si>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</si>
  <si>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</si>
  <si>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</si>
  <si>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</si>
  <si>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</si>
  <si>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</si>
  <si>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</si>
  <si>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</si>
  <si>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</si>
  <si>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</si>
  <si>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</si>
  <si>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</si>
  <si>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</si>
  <si>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</si>
  <si>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</si>
  <si>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</si>
  <si>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</si>
  <si>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</si>
  <si>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</si>
  <si>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</si>
  <si>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</si>
  <si>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</si>
  <si>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</si>
  <si>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</si>
  <si>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</si>
  <si>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</si>
  <si>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</si>
  <si>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</si>
  <si>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</si>
  <si>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</si>
  <si>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</si>
  <si>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</si>
  <si>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</si>
  <si>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</si>
  <si>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</si>
  <si>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</si>
  <si>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</si>
  <si>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</si>
  <si>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</si>
  <si>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</si>
  <si>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</si>
  <si>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</si>
  <si>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</si>
  <si>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</si>
  <si>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</si>
  <si>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</si>
  <si>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</si>
  <si>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</si>
  <si>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</si>
  <si>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</si>
  <si>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</si>
  <si>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</si>
  <si>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</si>
  <si>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</si>
  <si>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</si>
  <si>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</si>
  <si>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</si>
  <si>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</si>
  <si>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</si>
  <si>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</si>
  <si>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</si>
  <si>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</si>
  <si>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</si>
  <si>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</si>
  <si>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</si>
  <si>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</si>
  <si>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</si>
  <si>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</si>
  <si>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</si>
  <si>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</si>
  <si>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</si>
  <si>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</si>
  <si>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</si>
  <si>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</si>
  <si>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</si>
  <si>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</si>
  <si>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</si>
  <si>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</si>
  <si>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</si>
  <si>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</si>
  <si>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</si>
  <si>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</si>
  <si>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</si>
  <si>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</si>
  <si>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</si>
  <si>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</si>
  <si>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</si>
  <si>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</si>
  <si>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</si>
  <si>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</si>
  <si>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</si>
  <si>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</si>
  <si>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</si>
  <si>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</si>
  <si>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</si>
  <si>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</si>
  <si>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</si>
  <si>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</si>
  <si>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</si>
  <si>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</si>
  <si>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</si>
  <si>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</si>
  <si>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</si>
  <si>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</si>
  <si>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</si>
  <si>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</si>
  <si>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</si>
  <si>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</si>
  <si>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</si>
  <si>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</si>
  <si>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</si>
  <si>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</si>
  <si>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</si>
  <si>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</si>
  <si>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</si>
  <si>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</si>
  <si>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</si>
  <si>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</si>
  <si>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</si>
  <si>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</si>
  <si>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</si>
  <si>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</si>
  <si>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</si>
  <si>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</si>
  <si>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</si>
  <si>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</si>
  <si>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</si>
  <si>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</si>
  <si>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</si>
  <si>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</si>
  <si>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</si>
  <si>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</si>
  <si>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</si>
  <si>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</si>
  <si>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</si>
  <si>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</si>
  <si>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</si>
  <si>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</si>
  <si>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</si>
  <si>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</si>
  <si>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</si>
  <si>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</si>
  <si>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</si>
  <si>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</si>
  <si>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</si>
  <si>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</si>
  <si>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</si>
  <si>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</si>
  <si>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</si>
  <si>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</si>
  <si>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</si>
  <si>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</si>
  <si>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</si>
  <si>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</si>
  <si>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</si>
  <si>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</si>
  <si>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</si>
  <si>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</si>
  <si>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</si>
  <si>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</si>
  <si>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</si>
  <si>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</si>
  <si>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</si>
  <si>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</si>
  <si>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</si>
  <si>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</si>
  <si>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</si>
  <si>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</si>
  <si>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</si>
  <si>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</si>
  <si>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</si>
  <si>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</si>
  <si>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</si>
  <si>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</si>
  <si>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</si>
  <si>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</si>
  <si>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</si>
  <si>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</si>
  <si>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</si>
  <si>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</si>
  <si>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</si>
  <si>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</si>
  <si>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</si>
  <si>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</si>
  <si>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</si>
  <si>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</si>
  <si>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</si>
  <si>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</si>
  <si>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</si>
  <si>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</si>
  <si>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</si>
  <si>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</si>
  <si>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</si>
  <si>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</si>
  <si>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</si>
  <si>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</si>
  <si>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</si>
  <si>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</si>
  <si>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</si>
  <si>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</si>
  <si>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</si>
  <si>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</si>
  <si>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</si>
  <si>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</si>
  <si>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</si>
  <si>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</si>
  <si>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</si>
  <si>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</si>
  <si>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</si>
  <si>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</si>
  <si>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</si>
  <si>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</si>
  <si>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</si>
  <si>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</si>
  <si>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</si>
  <si>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</si>
  <si>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</si>
  <si>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</si>
  <si>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</si>
  <si>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</si>
  <si>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</si>
  <si>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</si>
  <si>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</si>
  <si>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</si>
  <si>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</si>
  <si>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</si>
  <si>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</si>
  <si>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</si>
  <si>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</si>
  <si>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</si>
  <si>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</si>
  <si>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</si>
  <si>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</si>
  <si>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</si>
  <si>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</si>
  <si>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</si>
  <si>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</si>
  <si>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</si>
  <si>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</si>
  <si>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</si>
  <si>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</si>
  <si>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</si>
  <si>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</si>
  <si>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</si>
  <si>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</si>
  <si>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</si>
  <si>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</si>
  <si>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</si>
  <si>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</si>
  <si>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</si>
  <si>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</si>
  <si>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</si>
  <si>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</si>
  <si>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</si>
  <si>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</si>
  <si>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</si>
  <si>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</si>
  <si>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</si>
  <si>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</si>
  <si>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</si>
  <si>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</si>
  <si>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</si>
  <si>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</si>
  <si>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</si>
  <si>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</si>
  <si>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</si>
  <si>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</si>
  <si>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</si>
  <si>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</si>
  <si>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</si>
  <si>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</si>
  <si>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</si>
  <si>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</si>
  <si>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</si>
  <si>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</si>
  <si>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</si>
  <si>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</si>
  <si>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</si>
  <si>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</si>
  <si>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</si>
  <si>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</si>
  <si>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</si>
  <si>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</si>
  <si>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</si>
  <si>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</si>
  <si>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</si>
  <si>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</si>
  <si>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</si>
  <si>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</si>
  <si>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</si>
  <si>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</si>
  <si>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</si>
  <si>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</si>
  <si>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</si>
  <si>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</si>
  <si>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</si>
  <si>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</si>
  <si>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</si>
  <si>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</si>
  <si>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</si>
  <si>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</si>
  <si>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</si>
  <si>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</si>
  <si>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</si>
  <si>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</si>
  <si>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</si>
  <si>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</si>
  <si>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</si>
  <si>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</si>
  <si>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</si>
  <si>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</si>
  <si>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</si>
  <si>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</si>
  <si>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</si>
  <si>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</si>
  <si>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</si>
  <si>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</si>
  <si>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</si>
  <si>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</si>
  <si>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</si>
  <si>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</si>
  <si>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</si>
  <si>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</si>
  <si>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</si>
  <si>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</si>
  <si>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</si>
  <si>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</si>
  <si>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</si>
  <si>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</si>
  <si>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</si>
  <si>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</si>
  <si>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</si>
  <si>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</si>
  <si>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</si>
  <si>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</si>
  <si>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</si>
  <si>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</si>
  <si>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</si>
  <si>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</si>
  <si>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</si>
  <si>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</si>
  <si>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</si>
  <si>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</si>
  <si>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</si>
  <si>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</si>
  <si>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</si>
  <si>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</si>
  <si>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</si>
  <si>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</si>
  <si>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</si>
  <si>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</si>
  <si>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</si>
  <si>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</si>
  <si>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</si>
  <si>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</si>
  <si>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</si>
  <si>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</si>
  <si>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</si>
  <si>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</si>
  <si>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</si>
  <si>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</si>
  <si>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</si>
  <si>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</si>
  <si>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</si>
  <si>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</si>
  <si>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</si>
  <si>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</si>
  <si>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</si>
  <si>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</si>
  <si>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</si>
  <si>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</si>
  <si>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</si>
  <si>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</si>
  <si>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</si>
  <si>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</si>
  <si>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</si>
  <si>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</si>
  <si>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</si>
  <si>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</si>
  <si>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</si>
  <si>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</si>
  <si>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</si>
  <si>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</si>
  <si>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</si>
  <si>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</si>
  <si>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</si>
  <si>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</si>
  <si>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</si>
  <si>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</si>
  <si>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</si>
  <si>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</si>
  <si>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</si>
  <si>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</si>
  <si>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</si>
  <si>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</si>
  <si>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</si>
  <si>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</si>
  <si>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</si>
  <si>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</si>
  <si>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</si>
  <si>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</si>
  <si>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</si>
  <si>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</si>
  <si>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</si>
  <si>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</si>
  <si>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</si>
  <si>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</si>
  <si>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</si>
  <si>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</si>
  <si>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</si>
  <si>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</si>
  <si>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</si>
  <si>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</si>
  <si>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</si>
  <si>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</si>
  <si>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</si>
  <si>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</si>
  <si>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</si>
  <si>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</si>
  <si>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</si>
  <si>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</si>
  <si>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</si>
  <si>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</si>
  <si>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</si>
  <si>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</si>
  <si>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</si>
  <si>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</si>
  <si>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</si>
  <si>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</si>
  <si>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</si>
  <si>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</si>
  <si>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</si>
  <si>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</si>
  <si>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</si>
  <si>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</si>
  <si>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</si>
  <si>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</si>
  <si>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</si>
  <si>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</si>
  <si>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</si>
  <si>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</si>
  <si>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</si>
  <si>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</si>
  <si>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</si>
  <si>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</si>
  <si>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</si>
  <si>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</si>
  <si>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</si>
  <si>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</si>
  <si>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</si>
  <si>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</si>
  <si>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</si>
  <si>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</si>
  <si>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</si>
  <si>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</si>
  <si>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</si>
  <si>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</si>
  <si>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</si>
  <si>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</si>
  <si>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</si>
  <si>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</si>
  <si>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</si>
  <si>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</si>
  <si>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</si>
  <si>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</si>
  <si>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</si>
  <si>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</si>
  <si>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</si>
  <si>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</si>
  <si>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</si>
  <si>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</si>
  <si>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</si>
  <si>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</si>
  <si>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</si>
  <si>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</si>
  <si>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</si>
  <si>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</si>
  <si>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</si>
  <si>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</si>
  <si>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</si>
  <si>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</si>
  <si>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</si>
  <si>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</si>
  <si>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</si>
  <si>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</si>
  <si>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</si>
  <si>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</si>
  <si>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</si>
  <si>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</si>
  <si>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</si>
  <si>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</si>
  <si>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</si>
  <si>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</si>
  <si>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</si>
  <si>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</si>
  <si>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</si>
  <si>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</si>
  <si>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</si>
  <si>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</si>
  <si>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</si>
  <si>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</si>
  <si>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</si>
  <si>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</si>
  <si>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</si>
  <si>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</si>
  <si>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</si>
  <si>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</si>
  <si>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</si>
  <si>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</si>
  <si>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</si>
  <si>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</si>
  <si>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</si>
  <si>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</si>
  <si>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</si>
  <si>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</si>
  <si>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</si>
  <si>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</si>
  <si>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</si>
  <si>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</si>
  <si>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</si>
  <si>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</si>
  <si>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</si>
  <si>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</si>
  <si>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</si>
  <si>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</si>
  <si>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</si>
  <si>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</si>
  <si>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</si>
  <si>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</si>
  <si>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</si>
  <si>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</si>
  <si>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</si>
  <si>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</si>
  <si>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</si>
  <si>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</si>
  <si>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</si>
  <si>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</si>
  <si>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</si>
  <si>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</si>
  <si>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</si>
  <si>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</si>
  <si>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</si>
  <si>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</si>
  <si>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</si>
  <si>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</si>
  <si>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</si>
  <si>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</si>
  <si>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</si>
  <si>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</si>
  <si>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</si>
  <si>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</si>
  <si>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</si>
  <si>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</si>
  <si>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</si>
  <si>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</si>
  <si>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</si>
  <si>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</si>
  <si>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</si>
  <si>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</si>
  <si>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</si>
  <si>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</si>
  <si>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</si>
  <si>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</si>
  <si>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</si>
  <si>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</si>
  <si>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</si>
  <si>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</si>
  <si>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</si>
  <si>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</si>
  <si>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</si>
  <si>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</si>
  <si>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</si>
  <si>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</si>
  <si>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</si>
  <si>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</si>
  <si>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</si>
  <si>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</si>
  <si>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</si>
  <si>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</si>
  <si>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</si>
  <si>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</si>
  <si>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</si>
  <si>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</si>
  <si>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</si>
  <si>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</si>
  <si>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</si>
  <si>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</si>
  <si>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</si>
  <si>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</si>
  <si>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</si>
  <si>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</si>
  <si>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</si>
  <si>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</si>
  <si>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</si>
  <si>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</si>
  <si>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</si>
  <si>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</si>
  <si>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</si>
  <si>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</si>
  <si>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</si>
  <si>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</si>
  <si>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</si>
  <si>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</si>
  <si>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</si>
  <si>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</si>
  <si>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</si>
  <si>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</si>
  <si>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</si>
  <si>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</si>
  <si>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</si>
  <si>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</si>
  <si>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</si>
  <si>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</si>
  <si>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</si>
  <si>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</si>
  <si>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</si>
  <si>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</si>
  <si>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</si>
  <si>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</si>
  <si>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</si>
  <si>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</si>
  <si>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</si>
  <si>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</si>
  <si>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</si>
  <si>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</si>
  <si>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</si>
  <si>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</si>
  <si>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</si>
  <si>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</si>
  <si>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</si>
  <si>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</si>
  <si>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</si>
  <si>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</si>
  <si>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</si>
  <si>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</si>
  <si>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</si>
  <si>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</si>
  <si>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</si>
  <si>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</si>
  <si>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</si>
  <si>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</si>
  <si>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</si>
  <si>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</si>
  <si>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</si>
  <si>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</si>
  <si>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</si>
  <si>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</si>
  <si>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</si>
  <si>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</si>
  <si>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</si>
  <si>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</si>
  <si>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</si>
  <si>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</si>
  <si>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</si>
  <si>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</si>
  <si>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</si>
  <si>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</si>
  <si>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</si>
  <si>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</si>
  <si>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</si>
  <si>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</si>
  <si>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</si>
  <si>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</si>
  <si>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</si>
  <si>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</si>
  <si>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</si>
  <si>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</si>
  <si>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</si>
  <si>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</si>
  <si>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</si>
  <si>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</si>
  <si>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</si>
  <si>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</si>
  <si>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</si>
  <si>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</si>
  <si>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</si>
  <si>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</si>
  <si>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</si>
  <si>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</si>
  <si>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</si>
  <si>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</si>
  <si>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</si>
  <si>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</si>
  <si>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</si>
  <si>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</si>
  <si>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</si>
  <si>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</si>
  <si>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</si>
  <si>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</si>
  <si>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</si>
  <si>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</si>
  <si>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</si>
  <si>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</si>
  <si>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</si>
  <si>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</si>
  <si>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</si>
  <si>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</si>
  <si>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</si>
  <si>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</si>
  <si>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</si>
  <si>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</si>
  <si>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</si>
  <si>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</si>
  <si>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</si>
  <si>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</si>
  <si>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</si>
  <si>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</si>
  <si>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</si>
  <si>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</si>
  <si>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</si>
  <si>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</si>
  <si>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</si>
  <si>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</si>
  <si>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</si>
  <si>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</si>
  <si>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</si>
  <si>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</si>
  <si>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</si>
  <si>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</si>
  <si>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</si>
  <si>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</si>
  <si>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</si>
  <si>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</si>
  <si>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</si>
  <si>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</si>
  <si>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</si>
  <si>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</si>
  <si>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</si>
  <si>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</si>
  <si>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</si>
  <si>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</si>
  <si>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</si>
  <si>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</si>
  <si>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</si>
  <si>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</si>
  <si>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</si>
  <si>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</si>
  <si>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</si>
  <si>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</si>
  <si>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</si>
  <si>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</si>
  <si>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</si>
  <si>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</si>
  <si>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</si>
  <si>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</si>
  <si>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</si>
  <si>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</si>
  <si>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</si>
  <si>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</si>
  <si>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</si>
  <si>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</si>
  <si>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</si>
  <si>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</si>
  <si>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</si>
  <si>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</si>
  <si>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</si>
  <si>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</si>
  <si>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</si>
  <si>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</si>
  <si>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</si>
  <si>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</si>
  <si>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</si>
  <si>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</si>
  <si>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</si>
  <si>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</si>
  <si>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</si>
  <si>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</si>
  <si>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</si>
  <si>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</si>
  <si>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</si>
  <si>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</si>
  <si>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</si>
  <si>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</si>
  <si>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</si>
  <si>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</si>
  <si>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</si>
  <si>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</si>
  <si>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</si>
  <si>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</si>
  <si>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</si>
  <si>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</si>
  <si>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</si>
  <si>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</si>
  <si>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</si>
  <si>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</si>
  <si>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</si>
  <si>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</si>
  <si>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</si>
  <si>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</si>
  <si>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</si>
  <si>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</si>
  <si>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</si>
  <si>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</si>
  <si>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</si>
  <si>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</si>
  <si>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</si>
  <si>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</si>
  <si>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</si>
  <si>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</si>
  <si>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</si>
  <si>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</si>
  <si>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</si>
  <si>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</si>
  <si>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</si>
  <si>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</si>
  <si>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</si>
  <si>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</si>
  <si>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</si>
  <si>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</si>
  <si>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</si>
  <si>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</si>
  <si>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</si>
  <si>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</si>
  <si>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</si>
  <si>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</si>
  <si>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</si>
  <si>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</si>
  <si>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</si>
  <si>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</si>
  <si>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</si>
  <si>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</si>
  <si>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</si>
  <si>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</si>
  <si>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</si>
  <si>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</si>
  <si>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</si>
  <si>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</si>
  <si>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</si>
  <si>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</si>
  <si>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</si>
  <si>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</si>
  <si>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</si>
  <si>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</si>
  <si>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</si>
  <si>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</si>
  <si>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</si>
  <si>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</si>
  <si>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</si>
  <si>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</si>
  <si>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</si>
  <si>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</si>
  <si>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</si>
  <si>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</si>
  <si>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</si>
  <si>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</si>
  <si>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</si>
  <si>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</si>
  <si>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</si>
  <si>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</si>
  <si>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</si>
  <si>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</si>
  <si>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</si>
  <si>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</si>
  <si>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</si>
  <si>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</si>
  <si>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</si>
  <si>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</si>
  <si>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</si>
  <si>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</si>
  <si>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</si>
  <si>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</si>
  <si>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</si>
  <si>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</si>
  <si>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</si>
  <si>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</si>
  <si>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</si>
  <si>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</si>
  <si>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</si>
  <si>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</si>
  <si>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</si>
  <si>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</si>
  <si>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</si>
  <si>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</si>
  <si>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</si>
  <si>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</si>
  <si>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</si>
  <si>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</si>
  <si>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</si>
  <si>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</si>
  <si>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</si>
  <si>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</si>
  <si>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</si>
  <si>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</si>
  <si>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</si>
  <si>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</si>
  <si>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</si>
  <si>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</si>
  <si>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</si>
  <si>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</si>
  <si>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</si>
  <si>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</si>
  <si>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</si>
  <si>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</si>
  <si>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</si>
  <si>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</si>
  <si>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</si>
  <si>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</si>
  <si>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</si>
  <si>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</si>
  <si>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</si>
  <si>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</si>
  <si>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</si>
  <si>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</si>
  <si>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</si>
  <si>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</si>
  <si>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</si>
  <si>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</si>
  <si>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</si>
  <si>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</si>
  <si>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</si>
  <si>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</si>
  <si>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</si>
  <si>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</si>
  <si>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</si>
  <si>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</si>
  <si>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</si>
  <si>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</si>
  <si>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</si>
  <si>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</si>
  <si>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</si>
  <si>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</si>
  <si>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</si>
  <si>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</si>
  <si>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</si>
  <si>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</si>
  <si>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</si>
  <si>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</si>
  <si>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</si>
  <si>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</si>
  <si>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</si>
  <si>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</si>
  <si>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</si>
  <si>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</si>
  <si>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</si>
  <si>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</si>
  <si>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</si>
  <si>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</si>
  <si>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</si>
  <si>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</si>
  <si>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</si>
  <si>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</si>
  <si>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</si>
  <si>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</si>
  <si>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</si>
  <si>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</si>
  <si>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</si>
  <si>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</si>
  <si>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</si>
  <si>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</si>
  <si>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</si>
  <si>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</si>
  <si>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</si>
  <si>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</si>
  <si>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</si>
  <si>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</si>
  <si>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</si>
  <si>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</si>
  <si>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</si>
  <si>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</si>
  <si>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</si>
  <si>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</si>
  <si>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</si>
  <si>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</si>
  <si>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</si>
  <si>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</si>
  <si>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</si>
  <si>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</si>
  <si>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</si>
  <si>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</si>
  <si>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</si>
  <si>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</si>
  <si>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</si>
  <si>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</si>
  <si>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</si>
  <si>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</si>
  <si>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</si>
  <si>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</si>
  <si>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</si>
  <si>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</si>
  <si>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</si>
  <si>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</si>
  <si>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</si>
  <si>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</si>
  <si>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</si>
  <si>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</si>
  <si>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</si>
  <si>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</si>
  <si>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</si>
  <si>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</si>
  <si>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</si>
  <si>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</si>
  <si>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</si>
  <si>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</si>
  <si>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</si>
  <si>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</si>
  <si>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</si>
  <si>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</si>
  <si>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</si>
  <si>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</si>
  <si>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</si>
  <si>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</si>
  <si>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</si>
  <si>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</si>
  <si>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</si>
  <si>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</si>
  <si>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</si>
  <si>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</si>
  <si>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</si>
  <si>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</si>
  <si>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</si>
  <si>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</si>
  <si>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</si>
  <si>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</si>
  <si>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</si>
  <si>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</si>
  <si>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</si>
  <si>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</si>
  <si>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</si>
  <si>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</si>
  <si>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</si>
  <si>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</si>
  <si>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</si>
  <si>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</si>
  <si>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</si>
  <si>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</si>
  <si>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</si>
  <si>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</si>
  <si>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</si>
  <si>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</si>
  <si>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</si>
  <si>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</si>
  <si>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</si>
  <si>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</si>
  <si>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</si>
  <si>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</si>
  <si>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</si>
  <si>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</si>
  <si>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</si>
  <si>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</si>
  <si>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</si>
  <si>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</si>
  <si>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</si>
  <si>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</si>
  <si>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</si>
  <si>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</si>
  <si>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</si>
  <si>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</si>
  <si>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</si>
  <si>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</si>
  <si>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</si>
  <si>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</si>
  <si>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</si>
  <si>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</si>
  <si>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</si>
  <si>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</si>
  <si>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</si>
  <si>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</si>
  <si>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</si>
  <si>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</si>
  <si>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</si>
  <si>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</si>
  <si>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</si>
  <si>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</si>
  <si>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</si>
  <si>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</si>
  <si>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</si>
  <si>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</si>
  <si>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</si>
  <si>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</si>
  <si>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</si>
  <si>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</si>
  <si>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</si>
  <si>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</si>
  <si>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</si>
  <si>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</si>
  <si>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</si>
  <si>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</si>
  <si>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</si>
  <si>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</si>
  <si>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</si>
  <si>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</si>
  <si>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</si>
  <si>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</si>
  <si>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</si>
  <si>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</si>
  <si>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</si>
  <si>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</si>
  <si>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</si>
  <si>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</si>
  <si>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</si>
  <si>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</si>
  <si>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</si>
  <si>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</si>
  <si>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</si>
  <si>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</si>
  <si>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</si>
  <si>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</si>
  <si>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</si>
  <si>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</si>
  <si>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</si>
  <si>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</si>
  <si>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</si>
  <si>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</si>
  <si>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</si>
  <si>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</si>
  <si>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</si>
  <si>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</si>
  <si>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</si>
  <si>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</si>
  <si>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</si>
  <si>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</si>
  <si>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</si>
  <si>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</si>
  <si>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</si>
  <si>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</si>
  <si>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</si>
  <si>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</si>
  <si>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</si>
  <si>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</si>
  <si>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</si>
  <si>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</si>
  <si>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</si>
  <si>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</si>
  <si>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</si>
  <si>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</si>
  <si>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</si>
  <si>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</si>
  <si>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</si>
  <si>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</si>
  <si>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</si>
  <si>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</si>
  <si>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</si>
  <si>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</si>
  <si>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</si>
  <si>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</si>
  <si>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</si>
  <si>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</si>
  <si>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</si>
  <si>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</si>
  <si>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</si>
  <si>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</si>
  <si>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</si>
  <si>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</si>
  <si>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</si>
  <si>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</si>
  <si>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</si>
  <si>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</si>
  <si>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</si>
  <si>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</si>
  <si>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</si>
  <si>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</si>
  <si>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</si>
  <si>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</si>
  <si>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</si>
  <si>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</si>
  <si>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</si>
  <si>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</si>
  <si>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</si>
  <si>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</si>
  <si>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</si>
  <si>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</si>
  <si>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</si>
  <si>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</si>
  <si>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</si>
  <si>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</si>
  <si>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</si>
  <si>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</si>
  <si>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</si>
  <si>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</si>
  <si>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</si>
  <si>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</si>
  <si>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</si>
  <si>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</si>
  <si>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</si>
  <si>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</si>
  <si>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</si>
  <si>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</si>
  <si>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</si>
  <si>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</si>
  <si>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</si>
  <si>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</si>
  <si>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</si>
  <si>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</si>
  <si>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</si>
  <si>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</si>
  <si>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</si>
  <si>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</si>
  <si>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</si>
  <si>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</si>
  <si>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</si>
  <si>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</si>
  <si>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</si>
  <si>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</si>
  <si>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</si>
  <si>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</si>
  <si>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</si>
  <si>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</si>
  <si>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</si>
  <si>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</si>
  <si>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</si>
  <si>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</si>
  <si>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</si>
  <si>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</si>
  <si>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</si>
  <si>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</si>
  <si>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</si>
  <si>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</si>
  <si>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</si>
  <si>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</si>
  <si>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</si>
  <si>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</si>
  <si>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</si>
  <si>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</si>
  <si>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</si>
  <si>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</si>
  <si>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</si>
  <si>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</si>
  <si>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</si>
  <si>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</si>
  <si>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</si>
  <si>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</si>
  <si>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</si>
  <si>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</si>
  <si>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</si>
  <si>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</si>
  <si>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</si>
  <si>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</si>
  <si>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</si>
  <si>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</si>
  <si>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</si>
  <si>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</si>
  <si>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</si>
  <si>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</si>
  <si>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</si>
  <si>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</si>
  <si>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</si>
  <si>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</si>
  <si>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</si>
  <si>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</si>
  <si>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</si>
  <si>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</si>
  <si>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</si>
  <si>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</si>
  <si>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</si>
  <si>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</si>
  <si>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</si>
  <si>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</si>
  <si>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</si>
  <si>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</si>
  <si>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</si>
  <si>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</si>
  <si>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</si>
  <si>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</si>
  <si>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</si>
  <si>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</si>
  <si>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</si>
  <si>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</si>
  <si>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</si>
  <si>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</si>
  <si>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</si>
  <si>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</si>
  <si>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</si>
  <si>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</si>
  <si>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</si>
  <si>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</si>
  <si>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</si>
  <si>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</si>
  <si>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</si>
  <si>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</si>
  <si>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</si>
  <si>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</si>
  <si>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</si>
  <si>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</si>
  <si>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</si>
  <si>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</si>
  <si>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</si>
  <si>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</si>
  <si>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</si>
  <si>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</si>
  <si>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</si>
  <si>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</si>
  <si>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</si>
  <si>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</si>
  <si>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</si>
  <si>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</si>
  <si>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</si>
  <si>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</si>
  <si>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</si>
  <si>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</si>
  <si>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</si>
  <si>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</si>
  <si>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</si>
  <si>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</si>
  <si>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</si>
  <si>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</si>
  <si>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</si>
  <si>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</si>
  <si>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</si>
  <si>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</si>
  <si>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</si>
  <si>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</si>
  <si>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</si>
  <si>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</si>
  <si>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</si>
  <si>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</si>
  <si>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</si>
  <si>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</si>
  <si>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</si>
  <si>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</si>
  <si>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</si>
  <si>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</si>
  <si>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</si>
  <si>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</si>
  <si>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</si>
  <si>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</si>
  <si>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</si>
  <si>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</si>
  <si>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</si>
  <si>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</si>
  <si>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</si>
  <si>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</si>
  <si>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</si>
  <si>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</si>
  <si>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</si>
  <si>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</si>
  <si>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</si>
  <si>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</si>
  <si>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</si>
  <si>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</si>
  <si>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</si>
  <si>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</si>
  <si>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</si>
  <si>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</si>
  <si>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</si>
  <si>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</si>
  <si>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</si>
  <si>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</si>
  <si>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</si>
  <si>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</si>
  <si>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</si>
  <si>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</si>
  <si>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</si>
  <si>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</si>
  <si>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</si>
  <si>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</si>
  <si>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</si>
  <si>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</si>
  <si>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</si>
  <si>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</si>
  <si>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</si>
  <si>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</si>
  <si>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</si>
  <si>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</si>
  <si>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</si>
  <si>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</si>
  <si>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</si>
  <si>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</si>
  <si>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</si>
  <si>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</si>
  <si>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</si>
  <si>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</si>
  <si>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</si>
  <si>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</si>
  <si>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</si>
  <si>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</si>
  <si>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</si>
  <si>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</si>
  <si>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</si>
  <si>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</si>
  <si>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</si>
  <si>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</si>
  <si>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</si>
  <si>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</si>
  <si>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</si>
  <si>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</si>
  <si>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</si>
  <si>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</si>
  <si>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</si>
  <si>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</si>
  <si>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</si>
  <si>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</si>
  <si>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</si>
  <si>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</si>
  <si>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</si>
  <si>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</si>
  <si>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</si>
  <si>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</si>
  <si>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</si>
  <si>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</si>
  <si>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</si>
  <si>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</si>
  <si>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</si>
  <si>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</si>
  <si>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</si>
  <si>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</si>
  <si>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</si>
  <si>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</si>
  <si>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</si>
  <si>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</si>
  <si>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</si>
  <si>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</si>
  <si>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</si>
  <si>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</si>
  <si>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</si>
  <si>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</si>
  <si>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</si>
  <si>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</si>
  <si>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</si>
  <si>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</si>
  <si>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</si>
  <si>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</si>
  <si>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</si>
  <si>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</si>
  <si>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</si>
  <si>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</si>
  <si>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</si>
  <si>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</si>
  <si>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</si>
  <si>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</si>
  <si>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</si>
  <si>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</si>
  <si>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</si>
  <si>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</si>
  <si>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</si>
  <si>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</si>
  <si>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</si>
  <si>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</si>
  <si>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</si>
  <si>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</si>
  <si>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</si>
  <si>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</si>
  <si>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</si>
  <si>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</si>
  <si>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</si>
  <si>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</si>
  <si>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</si>
  <si>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</si>
  <si>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</si>
  <si>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</si>
  <si>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</si>
  <si>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</si>
  <si>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</si>
  <si>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</si>
  <si>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</si>
  <si>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</si>
  <si>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</si>
  <si>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</si>
  <si>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</si>
  <si>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</si>
  <si>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</si>
  <si>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</si>
  <si>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</si>
  <si>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</si>
  <si>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</si>
  <si>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</si>
  <si>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</si>
  <si>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</si>
  <si>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</si>
  <si>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</si>
  <si>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</si>
  <si>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</si>
  <si>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</si>
  <si>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</si>
  <si>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</si>
  <si>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</si>
  <si>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</si>
  <si>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</si>
  <si>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</si>
  <si>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</si>
  <si>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</si>
  <si>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</si>
  <si>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</si>
  <si>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</si>
  <si>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</si>
  <si>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</si>
  <si>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</si>
  <si>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</si>
  <si>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</si>
  <si>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</si>
  <si>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</si>
  <si>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</si>
  <si>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</si>
  <si>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</si>
  <si>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</si>
  <si>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</si>
  <si>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</si>
  <si>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</si>
  <si>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</si>
  <si>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</si>
  <si>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</si>
  <si>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</si>
  <si>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</si>
  <si>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</si>
  <si>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</si>
  <si>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</si>
  <si>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</si>
  <si>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</si>
  <si>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</si>
  <si>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</si>
  <si>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</si>
  <si>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</si>
  <si>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</si>
  <si>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</si>
  <si>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</si>
  <si>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</si>
  <si>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</si>
  <si>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</si>
  <si>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</si>
  <si>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</si>
  <si>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</si>
  <si>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</si>
  <si>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</si>
  <si>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</si>
  <si>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</si>
  <si>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</si>
  <si>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</si>
  <si>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</si>
  <si>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</si>
  <si>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</si>
  <si>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</si>
  <si>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</si>
  <si>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</si>
  <si>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</si>
  <si>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</si>
  <si>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</si>
  <si>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</si>
  <si>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</si>
  <si>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</si>
  <si>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</si>
  <si>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</si>
  <si>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</si>
  <si>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</si>
  <si>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</si>
  <si>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</si>
  <si>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</si>
  <si>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</si>
  <si>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</si>
  <si>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</si>
  <si>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</si>
  <si>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</si>
  <si>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</si>
  <si>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</si>
  <si>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</si>
  <si>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</si>
  <si>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</si>
  <si>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</si>
  <si>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</si>
  <si>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</si>
  <si>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</si>
  <si>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</si>
  <si>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</si>
  <si>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</si>
  <si>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</si>
  <si>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</si>
  <si>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</si>
  <si>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</si>
  <si>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</si>
  <si>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</si>
  <si>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</si>
  <si>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</si>
  <si>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</si>
  <si>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</si>
  <si>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</si>
  <si>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</si>
  <si>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</si>
  <si>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</si>
  <si>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</si>
  <si>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</si>
  <si>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</si>
  <si>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</si>
  <si>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</si>
  <si>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</si>
  <si>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</si>
  <si>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</si>
  <si>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</si>
  <si>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</si>
  <si>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</si>
  <si>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</si>
  <si>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</si>
  <si>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</si>
  <si>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</si>
  <si>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</si>
  <si>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</si>
  <si>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</si>
  <si>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</si>
  <si>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</si>
  <si>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</si>
  <si>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</si>
  <si>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</si>
  <si>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</si>
  <si>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</si>
  <si>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</si>
  <si>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</si>
  <si>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</si>
  <si>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</si>
  <si>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</si>
  <si>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</si>
  <si>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</si>
  <si>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</si>
  <si>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</si>
  <si>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</si>
  <si>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</si>
  <si>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</si>
  <si>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</si>
  <si>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</si>
  <si>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</si>
  <si>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</si>
  <si>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</si>
  <si>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</si>
  <si>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</si>
  <si>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</si>
  <si>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</si>
  <si>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</si>
  <si>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</si>
  <si>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</si>
  <si>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</si>
  <si>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</si>
  <si>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</si>
  <si>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</si>
  <si>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</si>
  <si>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</si>
  <si>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</si>
  <si>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</si>
  <si>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</si>
  <si>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</si>
  <si>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</si>
  <si>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</si>
  <si>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</si>
  <si>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</si>
  <si>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</si>
  <si>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</si>
  <si>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</si>
  <si>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</si>
  <si>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</si>
  <si>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</si>
  <si>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</si>
  <si>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</si>
  <si>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</si>
  <si>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</si>
  <si>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</si>
  <si>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</si>
  <si>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</si>
  <si>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</si>
  <si>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</si>
  <si>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</si>
  <si>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</si>
  <si>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</si>
  <si>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</si>
  <si>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</si>
  <si>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</si>
  <si>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</si>
  <si>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</si>
  <si>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</si>
  <si>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</si>
  <si>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</si>
  <si>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</si>
  <si>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</si>
  <si>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</si>
  <si>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</si>
  <si>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</si>
  <si>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</si>
  <si>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</si>
  <si>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</si>
  <si>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</si>
  <si>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</si>
  <si>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</si>
  <si>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</si>
  <si>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</si>
  <si>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</si>
  <si>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</si>
  <si>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</si>
  <si>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</si>
  <si>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</si>
  <si>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</si>
  <si>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</si>
  <si>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</si>
  <si>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</si>
  <si>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</si>
  <si>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</si>
  <si>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</si>
  <si>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</si>
  <si>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</si>
  <si>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</si>
  <si>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</si>
  <si>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</si>
  <si>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</si>
  <si>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</si>
  <si>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</si>
  <si>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</si>
  <si>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</si>
  <si>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</si>
  <si>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</si>
  <si>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</si>
  <si>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</si>
  <si>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</si>
  <si>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</si>
  <si>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</si>
  <si>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</si>
  <si>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</si>
  <si>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</si>
  <si>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</si>
  <si>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</si>
  <si>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</si>
  <si>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</si>
  <si>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</si>
  <si>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</si>
  <si>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</si>
  <si>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</si>
  <si>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</si>
  <si>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</si>
  <si>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</si>
  <si>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</si>
  <si>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</si>
  <si>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</si>
  <si>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</si>
  <si>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</si>
  <si>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</si>
  <si>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</si>
  <si>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</si>
  <si>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</si>
  <si>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</si>
  <si>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</si>
  <si>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</si>
  <si>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</si>
  <si>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</si>
  <si>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</si>
  <si>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</si>
  <si>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</si>
  <si>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</si>
  <si>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</si>
  <si>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</si>
  <si>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</si>
  <si>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</si>
  <si>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</si>
  <si>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</si>
  <si>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</si>
  <si>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</si>
  <si>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</si>
  <si>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</si>
  <si>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</si>
  <si>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</si>
  <si>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</si>
  <si>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</si>
  <si>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</si>
  <si>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</si>
  <si>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</si>
  <si>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</si>
  <si>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</si>
  <si>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</si>
  <si>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</si>
  <si>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</si>
  <si>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</si>
  <si>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</si>
  <si>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</si>
  <si>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</si>
  <si>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</si>
  <si>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</si>
  <si>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</si>
  <si>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</si>
  <si>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</si>
  <si>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</si>
  <si>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</si>
  <si>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</si>
  <si>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</si>
  <si>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</si>
  <si>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</si>
  <si>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</si>
  <si>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</si>
  <si>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</si>
  <si>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</si>
  <si>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</si>
  <si>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</si>
  <si>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</si>
  <si>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</si>
  <si>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</si>
  <si>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</si>
  <si>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</si>
  <si>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</si>
  <si>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</si>
  <si>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</si>
  <si>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</si>
  <si>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</si>
  <si>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</si>
  <si>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</si>
  <si>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</si>
  <si>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</si>
  <si>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</si>
  <si>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</si>
  <si>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</si>
  <si>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</si>
  <si>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</si>
  <si>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</si>
  <si>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</si>
  <si>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</si>
  <si>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</si>
  <si>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</si>
  <si>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</si>
  <si>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</si>
  <si>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</si>
  <si>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</si>
  <si>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</si>
  <si>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</si>
  <si>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</si>
  <si>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</si>
  <si>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</si>
  <si>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</si>
  <si>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</si>
  <si>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</si>
  <si>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</si>
  <si>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</si>
  <si>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</si>
  <si>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</si>
  <si>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</si>
  <si>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</si>
  <si>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</si>
  <si>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</si>
  <si>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</si>
  <si>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</si>
  <si>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</si>
  <si>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</si>
  <si>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</si>
  <si>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</si>
  <si>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</si>
  <si>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</si>
  <si>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</si>
  <si>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</si>
  <si>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</si>
  <si>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</si>
  <si>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</si>
  <si>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</si>
  <si>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</si>
  <si>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</si>
  <si>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</si>
  <si>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</si>
  <si>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</si>
  <si>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</si>
  <si>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</si>
  <si>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</si>
  <si>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</si>
  <si>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</si>
  <si>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</si>
  <si>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</si>
  <si>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</si>
  <si>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</si>
  <si>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</si>
  <si>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</si>
  <si>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</si>
  <si>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</si>
  <si>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</si>
  <si>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</si>
  <si>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</si>
  <si>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</si>
  <si>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</si>
  <si>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</si>
  <si>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</si>
  <si>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</si>
  <si>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</si>
  <si>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</si>
  <si>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</si>
  <si>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</si>
  <si>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</si>
  <si>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</si>
  <si>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</si>
  <si>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</si>
  <si>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</si>
  <si>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</si>
  <si>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</si>
  <si>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</si>
  <si>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</si>
  <si>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</si>
  <si>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</si>
  <si>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</si>
  <si>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</si>
  <si>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</si>
  <si>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</si>
  <si>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</si>
  <si>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</si>
  <si>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</si>
  <si>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</si>
  <si>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</si>
  <si>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</si>
  <si>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</si>
  <si>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</si>
  <si>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</si>
  <si>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</si>
  <si>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</si>
  <si>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</si>
  <si>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</si>
  <si>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</si>
  <si>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</si>
  <si>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</si>
  <si>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</si>
  <si>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</si>
  <si>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</si>
  <si>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</si>
  <si>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</si>
  <si>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</si>
  <si>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</si>
  <si>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</si>
  <si>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</si>
  <si>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</si>
  <si>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</si>
  <si>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</si>
  <si>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</si>
  <si>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</si>
  <si>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</si>
  <si>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</si>
  <si>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</si>
  <si>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</si>
  <si>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</si>
  <si>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</si>
  <si>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</si>
  <si>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</si>
  <si>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</si>
  <si>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</si>
  <si>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</si>
  <si>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</si>
  <si>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</si>
  <si>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</si>
  <si>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</si>
  <si>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</si>
  <si>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</si>
  <si>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</si>
  <si>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</si>
  <si>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</si>
  <si>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</si>
  <si>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</si>
  <si>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</si>
  <si>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</si>
  <si>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</si>
  <si>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</si>
  <si>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</si>
  <si>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</si>
  <si>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</si>
  <si>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</si>
  <si>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</si>
  <si>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</si>
  <si>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</si>
  <si>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</si>
  <si>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</si>
  <si>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</si>
  <si>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</si>
  <si>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</si>
  <si>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</si>
  <si>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</si>
  <si>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</si>
  <si>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</si>
  <si>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</si>
  <si>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</si>
  <si>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</si>
  <si>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</si>
  <si>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</si>
  <si>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</si>
  <si>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</si>
  <si>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</si>
  <si>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</si>
  <si>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</si>
  <si>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</si>
  <si>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</si>
  <si>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</si>
  <si>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</si>
  <si>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</si>
  <si>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</si>
  <si>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</si>
  <si>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</si>
  <si>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</si>
  <si>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</si>
  <si>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</si>
  <si>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</si>
  <si>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</si>
  <si>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</si>
  <si>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</si>
  <si>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</si>
  <si>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</si>
  <si>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</si>
  <si>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</si>
  <si>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</si>
  <si>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</si>
  <si>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</si>
  <si>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</si>
  <si>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</si>
  <si>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</si>
  <si>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</si>
  <si>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</si>
  <si>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</si>
  <si>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</si>
  <si>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</si>
  <si>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</si>
  <si>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</si>
  <si>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</si>
  <si>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</si>
  <si>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</si>
  <si>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</si>
  <si>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</si>
  <si>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</si>
  <si>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</si>
  <si>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</si>
  <si>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</si>
  <si>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</si>
  <si>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</si>
  <si>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</si>
  <si>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</si>
  <si>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</si>
  <si>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</si>
  <si>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</si>
  <si>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</si>
  <si>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</si>
  <si>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</si>
  <si>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</si>
  <si>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</si>
  <si>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</si>
  <si>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</si>
  <si>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</si>
  <si>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</si>
  <si>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</si>
  <si>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</si>
  <si>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</si>
  <si>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</si>
  <si>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</si>
  <si>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</si>
  <si>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</si>
  <si>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</si>
  <si>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</si>
  <si>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</si>
  <si>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</si>
  <si>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</si>
  <si>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</si>
  <si>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</si>
  <si>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</si>
  <si>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</si>
  <si>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</si>
  <si>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</si>
  <si>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</si>
  <si>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</si>
  <si>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</si>
  <si>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</si>
  <si>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</si>
  <si>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</si>
  <si>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</si>
  <si>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</si>
  <si>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</si>
  <si>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</si>
  <si>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</si>
  <si>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</si>
  <si>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</si>
  <si>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</si>
  <si>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</si>
  <si>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</si>
  <si>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</si>
  <si>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</si>
  <si>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</si>
  <si>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</si>
  <si>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</si>
  <si>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</si>
  <si>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</si>
  <si>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</si>
  <si>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</si>
  <si>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</si>
  <si>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</si>
  <si>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</si>
  <si>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</si>
  <si>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</si>
  <si>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</si>
  <si>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</si>
  <si>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</si>
  <si>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</si>
  <si>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</si>
  <si>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</si>
  <si>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</si>
  <si>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</si>
  <si>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</si>
  <si>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</si>
  <si>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</si>
  <si>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</si>
  <si>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</si>
  <si>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</si>
  <si>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</si>
  <si>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</si>
  <si>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</si>
  <si>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</si>
  <si>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</si>
  <si>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</si>
  <si>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</si>
  <si>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</si>
  <si>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</si>
  <si>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</si>
  <si>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</si>
  <si>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</si>
  <si>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</si>
  <si>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</si>
  <si>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</si>
  <si>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</si>
  <si>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</si>
  <si>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</si>
  <si>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</si>
  <si>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</si>
  <si>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</si>
  <si>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</si>
  <si>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</si>
  <si>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</si>
  <si>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</si>
  <si>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</si>
  <si>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</si>
  <si>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</si>
  <si>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</si>
  <si>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</si>
  <si>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</si>
  <si>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</si>
  <si>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</si>
  <si>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</si>
  <si>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</si>
  <si>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</si>
  <si>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</si>
  <si>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</si>
  <si>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</si>
  <si>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</si>
  <si>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</si>
  <si>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</si>
  <si>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</si>
  <si>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</si>
  <si>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</si>
  <si>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</si>
  <si>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</si>
  <si>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</si>
  <si>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</si>
  <si>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</si>
  <si>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</si>
  <si>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</si>
  <si>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</si>
  <si>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</si>
  <si>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</si>
  <si>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</si>
  <si>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</si>
  <si>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</si>
  <si>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</si>
  <si>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</si>
  <si>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</si>
  <si>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</si>
  <si>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</si>
  <si>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</si>
  <si>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</si>
  <si>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</si>
  <si>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</si>
  <si>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</si>
  <si>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</si>
  <si>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</si>
  <si>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</si>
  <si>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</si>
  <si>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</si>
  <si>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</si>
  <si>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</si>
  <si>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</si>
  <si>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</si>
  <si>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</si>
  <si>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</si>
  <si>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</si>
  <si>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</si>
  <si>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</si>
  <si>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</si>
  <si>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</si>
  <si>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</si>
  <si>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</si>
  <si>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</si>
  <si>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</si>
  <si>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</si>
  <si>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</si>
  <si>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</si>
  <si>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</si>
  <si>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</si>
  <si>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</si>
  <si>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</si>
  <si>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</si>
  <si>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</si>
  <si>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</si>
  <si>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</si>
  <si>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</si>
  <si>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</si>
  <si>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</si>
  <si>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</si>
  <si>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</si>
  <si>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</si>
  <si>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</si>
  <si>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</si>
  <si>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</si>
  <si>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</si>
  <si>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</si>
  <si>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</si>
  <si>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</si>
  <si>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</si>
  <si>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</si>
  <si>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</si>
  <si>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</si>
  <si>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</si>
  <si>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</si>
  <si>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</si>
  <si>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</si>
  <si>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</si>
  <si>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</si>
  <si>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</si>
  <si>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</si>
  <si>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</si>
  <si>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</si>
  <si>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</si>
  <si>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</si>
  <si>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</si>
  <si>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</si>
  <si>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</si>
  <si>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</si>
  <si>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</si>
  <si>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</si>
  <si>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</si>
  <si>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</si>
  <si>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</si>
  <si>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</si>
  <si>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</si>
  <si>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</si>
  <si>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</si>
  <si>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</si>
  <si>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</si>
  <si>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</si>
  <si>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</si>
  <si>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</si>
  <si>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</si>
  <si>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</si>
  <si>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</si>
  <si>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</si>
  <si>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</si>
  <si>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</si>
  <si>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</si>
  <si>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</si>
  <si>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</si>
  <si>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</si>
  <si>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</si>
  <si>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</si>
  <si>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</si>
  <si>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</si>
  <si>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</si>
  <si>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</si>
  <si>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</si>
  <si>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</si>
  <si>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</si>
  <si>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</si>
  <si>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</si>
  <si>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</si>
  <si>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</si>
  <si>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</si>
  <si>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</si>
  <si>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</si>
  <si>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</si>
  <si>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</si>
  <si>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</si>
  <si>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</si>
  <si>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</si>
  <si>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</si>
  <si>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</si>
  <si>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</si>
  <si>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</si>
  <si>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</si>
  <si>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</si>
  <si>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</si>
  <si>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</si>
  <si>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</si>
  <si>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</si>
  <si>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</si>
  <si>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</si>
  <si>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</si>
  <si>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</si>
  <si>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</si>
  <si>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</si>
  <si>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</si>
  <si>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</si>
  <si>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</si>
  <si>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</si>
  <si>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</si>
  <si>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</si>
  <si>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</si>
  <si>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</si>
  <si>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</si>
  <si>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</si>
  <si>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</si>
  <si>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</si>
  <si>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</si>
  <si>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</si>
  <si>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</si>
  <si>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</si>
  <si>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</si>
  <si>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</si>
  <si>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</si>
  <si>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</si>
  <si>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</si>
  <si>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</si>
  <si>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</si>
  <si>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</si>
  <si>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</si>
  <si>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</si>
  <si>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</si>
  <si>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</si>
  <si>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</si>
  <si>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</si>
  <si>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</si>
  <si>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</si>
  <si>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</si>
  <si>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</si>
  <si>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</si>
  <si>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</si>
  <si>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</si>
  <si>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</si>
  <si>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</si>
  <si>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</si>
  <si>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</si>
  <si>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</si>
  <si>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</si>
  <si>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</si>
  <si>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</si>
  <si>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</si>
  <si>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</si>
  <si>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</si>
  <si>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</si>
  <si>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</si>
  <si>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</si>
  <si>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</si>
  <si>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</si>
  <si>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</si>
  <si>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</si>
  <si>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</si>
  <si>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</si>
  <si>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</si>
  <si>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</si>
  <si>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</si>
  <si>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</si>
  <si>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</si>
  <si>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</si>
  <si>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</si>
  <si>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</si>
  <si>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</si>
  <si>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</si>
  <si>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</si>
  <si>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</si>
  <si>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</si>
  <si>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</si>
  <si>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</si>
  <si>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</si>
  <si>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</si>
  <si>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</si>
  <si>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</si>
  <si>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</si>
  <si>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</si>
  <si>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</si>
  <si>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</si>
  <si>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</si>
  <si>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</si>
  <si>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</si>
  <si>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</si>
  <si>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</si>
  <si>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</si>
  <si>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</si>
  <si>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</si>
  <si>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</si>
  <si>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</si>
  <si>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</si>
  <si>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</si>
  <si>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</si>
  <si>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</si>
  <si>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</si>
  <si>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</si>
  <si>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</si>
  <si>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</si>
  <si>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</si>
  <si>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</si>
  <si>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</si>
  <si>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</si>
  <si>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</si>
  <si>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</si>
  <si>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</si>
  <si>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</si>
  <si>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</si>
  <si>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</si>
  <si>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</si>
  <si>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</si>
  <si>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</si>
  <si>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</si>
  <si>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</si>
  <si>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</si>
  <si>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</si>
  <si>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</si>
  <si>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</si>
  <si>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</si>
  <si>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</si>
  <si>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</si>
  <si>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</si>
  <si>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</si>
  <si>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</si>
  <si>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</si>
  <si>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</si>
  <si>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</si>
  <si>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</si>
  <si>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</si>
  <si>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</si>
  <si>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</si>
  <si>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</si>
  <si>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</si>
  <si>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</si>
  <si>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</si>
  <si>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</si>
  <si>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</si>
  <si>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</si>
  <si>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</si>
  <si>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</si>
  <si>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</si>
  <si>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</si>
  <si>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</si>
  <si>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</si>
  <si>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</si>
  <si>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</si>
  <si>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</si>
  <si>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</si>
  <si>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</si>
  <si>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</si>
  <si>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</si>
  <si>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</si>
  <si>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</si>
  <si>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</si>
  <si>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</si>
  <si>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</si>
  <si>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</si>
  <si>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</si>
  <si>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</si>
  <si>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</si>
  <si>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</si>
  <si>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</si>
  <si>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</si>
  <si>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</si>
  <si>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</si>
  <si>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</si>
  <si>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</si>
  <si>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</si>
  <si>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</si>
  <si>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</si>
  <si>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</si>
  <si>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</si>
  <si>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</si>
  <si>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</si>
  <si>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</si>
  <si>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</si>
  <si>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</si>
  <si>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</si>
  <si>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</si>
  <si>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</si>
  <si>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</si>
  <si>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</si>
  <si>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</si>
  <si>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</si>
  <si>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</si>
  <si>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</si>
  <si>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</si>
  <si>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</si>
  <si>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</si>
  <si>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</si>
  <si>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</si>
  <si>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</si>
  <si>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</si>
  <si>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</si>
  <si>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</si>
  <si>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</si>
  <si>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</si>
  <si>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</si>
  <si>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</si>
  <si>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</si>
  <si>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</si>
  <si>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</si>
  <si>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</si>
  <si>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</si>
  <si>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</si>
  <si>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</si>
  <si>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</si>
  <si>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</si>
  <si>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</si>
  <si>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</si>
  <si>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</si>
  <si>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</si>
  <si>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</si>
  <si>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</si>
  <si>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</si>
  <si>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</si>
  <si>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</si>
  <si>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</si>
  <si>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</si>
  <si>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</si>
  <si>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</si>
  <si>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</si>
  <si>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</si>
  <si>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</si>
  <si>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</si>
  <si>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</si>
  <si>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</si>
  <si>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</si>
  <si>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</si>
  <si>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</si>
  <si>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</si>
  <si>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</si>
  <si>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</si>
  <si>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</si>
  <si>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</si>
  <si>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</si>
  <si>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</si>
  <si>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</si>
  <si>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</si>
  <si>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</si>
  <si>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</si>
  <si>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</si>
  <si>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</si>
  <si>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</si>
  <si>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</si>
  <si>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</si>
  <si>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</si>
  <si>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</si>
  <si>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</si>
  <si>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</si>
  <si>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</si>
  <si>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</si>
  <si>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</si>
  <si>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</si>
  <si>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</si>
  <si>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</si>
  <si>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</si>
  <si>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</si>
  <si>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</si>
  <si>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</si>
  <si>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</si>
  <si>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</si>
  <si>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</si>
  <si>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</si>
  <si>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</si>
  <si>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</si>
  <si>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</si>
  <si>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</si>
  <si>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</si>
  <si>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</si>
  <si>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</si>
  <si>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</si>
  <si>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</si>
  <si>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</si>
  <si>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</si>
  <si>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</si>
  <si>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</si>
  <si>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</si>
  <si>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</si>
  <si>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</si>
  <si>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</si>
  <si>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</si>
  <si>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</si>
  <si>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</si>
  <si>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</si>
  <si>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</si>
  <si>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</si>
  <si>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</si>
  <si>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</si>
  <si>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</si>
  <si>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</si>
  <si>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</si>
  <si>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</si>
  <si>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</si>
  <si>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</si>
  <si>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</si>
  <si>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</si>
  <si>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</si>
  <si>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</si>
  <si>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</si>
  <si>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</si>
  <si>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</si>
  <si>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</si>
  <si>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</si>
  <si>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</si>
  <si>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</si>
  <si>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</si>
  <si>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</si>
  <si>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</si>
  <si>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</si>
  <si>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</si>
  <si>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</si>
  <si>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</si>
  <si>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</si>
  <si>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</si>
  <si>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</si>
  <si>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</si>
  <si>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</si>
  <si>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</si>
  <si>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</si>
  <si>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</si>
  <si>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</si>
  <si>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</si>
  <si>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</si>
  <si>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</si>
  <si>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</si>
  <si>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</si>
  <si>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</si>
  <si>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</si>
  <si>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</si>
  <si>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</si>
  <si>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</si>
  <si>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</si>
  <si>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</si>
  <si>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</si>
  <si>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</si>
  <si>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</si>
  <si>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</si>
  <si>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</si>
  <si>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</si>
  <si>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</si>
  <si>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</si>
  <si>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</si>
  <si>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</si>
  <si>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</si>
  <si>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</si>
  <si>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</si>
  <si>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</si>
  <si>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</si>
  <si>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</si>
  <si>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</si>
  <si>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</si>
  <si>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</si>
  <si>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</si>
  <si>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</si>
  <si>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</si>
  <si>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</si>
  <si>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</si>
  <si>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</si>
  <si>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</si>
  <si>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</si>
  <si>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</si>
  <si>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</si>
  <si>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</si>
  <si>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</si>
  <si>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</si>
  <si>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</si>
  <si>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</si>
  <si>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</si>
  <si>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</si>
  <si>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</si>
  <si>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</si>
  <si>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</si>
  <si>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</si>
  <si>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</si>
  <si>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</si>
  <si>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</si>
  <si>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</si>
  <si>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</si>
  <si>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</si>
  <si>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</si>
  <si>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</si>
  <si>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</si>
  <si>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</si>
  <si>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</si>
  <si>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</si>
  <si>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</si>
  <si>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</si>
  <si>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</si>
  <si>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</si>
  <si>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</si>
  <si>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</si>
  <si>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</si>
  <si>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</si>
  <si>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</si>
  <si>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</si>
  <si>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</si>
  <si>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</si>
  <si>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</si>
  <si>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</si>
  <si>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</si>
  <si>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</si>
  <si>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</si>
  <si>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</si>
  <si>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</si>
  <si>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</si>
  <si>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</si>
  <si>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</si>
  <si>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</si>
  <si>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</si>
  <si>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</si>
  <si>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</si>
  <si>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</si>
  <si>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</si>
  <si>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</si>
  <si>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</si>
  <si>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</si>
  <si>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</si>
  <si>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</si>
  <si>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</si>
  <si>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</si>
  <si>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</si>
  <si>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</si>
  <si>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</si>
  <si>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</si>
  <si>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</si>
  <si>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</si>
  <si>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</si>
  <si>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</si>
  <si>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</si>
  <si>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</si>
  <si>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</si>
  <si>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</si>
  <si>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</si>
  <si>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</si>
  <si>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</si>
  <si>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</si>
  <si>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</si>
  <si>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</si>
  <si>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</si>
  <si>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</si>
  <si>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</si>
  <si>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</si>
  <si>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</si>
  <si>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</si>
  <si>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</si>
  <si>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</si>
  <si>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</si>
  <si>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</si>
  <si>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</si>
  <si>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</si>
  <si>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</si>
  <si>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</si>
  <si>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</si>
  <si>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</si>
  <si>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</si>
  <si>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</si>
  <si>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</si>
  <si>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</si>
  <si>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</si>
  <si>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</si>
  <si>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</si>
  <si>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</si>
  <si>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</si>
  <si>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</si>
  <si>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</si>
  <si>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</si>
  <si>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</si>
  <si>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</si>
  <si>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</si>
  <si>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</si>
  <si>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</si>
  <si>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</si>
  <si>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</si>
  <si>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</si>
  <si>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</si>
  <si>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</si>
  <si>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</si>
  <si>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</si>
  <si>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</si>
  <si>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</si>
  <si>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</si>
  <si>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</si>
  <si>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</si>
  <si>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</si>
  <si>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</si>
  <si>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</si>
  <si>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</si>
  <si>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</si>
  <si>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</si>
  <si>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</si>
  <si>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</si>
  <si>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</si>
  <si>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</si>
  <si>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</si>
  <si>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</si>
  <si>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</si>
  <si>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</si>
  <si>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</si>
  <si>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</si>
  <si>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</si>
  <si>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</si>
  <si>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</si>
  <si>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</si>
  <si>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</si>
  <si>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</si>
  <si>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</si>
  <si>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</si>
  <si>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</si>
  <si>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</si>
  <si>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</si>
  <si>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</si>
  <si>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</si>
  <si>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</si>
  <si>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</si>
  <si>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</si>
  <si>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</si>
  <si>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</si>
  <si>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</si>
  <si>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</si>
  <si>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</si>
  <si>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</si>
  <si>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</si>
  <si>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</si>
  <si>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</si>
  <si>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</si>
  <si>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</si>
  <si>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</si>
  <si>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</si>
  <si>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</si>
  <si>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</si>
  <si>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</si>
  <si>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</si>
  <si>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</si>
  <si>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</si>
  <si>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</si>
  <si>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</si>
  <si>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</si>
  <si>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</si>
  <si>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</si>
  <si>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</si>
  <si>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</si>
  <si>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</si>
  <si>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</si>
  <si>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</si>
  <si>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</si>
  <si>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</si>
  <si>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</si>
  <si>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</si>
  <si>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</si>
  <si>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</si>
  <si>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</si>
  <si>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</si>
  <si>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</si>
  <si>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</si>
  <si>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</si>
  <si>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</si>
  <si>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</si>
  <si>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</si>
  <si>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</si>
  <si>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</si>
  <si>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</si>
  <si>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</si>
  <si>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</si>
  <si>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</si>
  <si>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</si>
  <si>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</si>
  <si>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</si>
  <si>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</si>
  <si>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</si>
  <si>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</si>
  <si>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</si>
  <si>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</si>
  <si>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</si>
  <si>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</si>
  <si>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</si>
  <si>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</si>
  <si>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</si>
  <si>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</si>
  <si>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</si>
  <si>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</si>
  <si>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</si>
  <si>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</si>
  <si>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</si>
  <si>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</si>
  <si>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</si>
  <si>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</si>
  <si>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</si>
  <si>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</si>
  <si>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</si>
  <si>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</si>
  <si>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</si>
  <si>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</si>
  <si>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</si>
  <si>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</si>
  <si>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</si>
  <si>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</si>
  <si>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</si>
  <si>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</si>
  <si>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</si>
  <si>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</si>
  <si>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</si>
  <si>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</si>
  <si>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</si>
  <si>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</si>
  <si>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</si>
  <si>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</si>
  <si>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</si>
  <si>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</si>
  <si>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</si>
  <si>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</si>
  <si>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</si>
  <si>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</si>
  <si>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</si>
  <si>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</si>
  <si>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</si>
  <si>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</si>
  <si>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</si>
  <si>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</si>
  <si>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</si>
  <si>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</si>
  <si>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</si>
  <si>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</si>
  <si>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</si>
  <si>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</si>
  <si>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</si>
  <si>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</si>
  <si>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</si>
  <si>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</si>
  <si>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</si>
  <si>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</si>
  <si>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</si>
  <si>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</si>
  <si>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</si>
  <si>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</si>
  <si>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</si>
  <si>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</si>
  <si>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</si>
  <si>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</si>
  <si>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</si>
  <si>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</si>
  <si>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</si>
  <si>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</si>
  <si>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</si>
  <si>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</si>
  <si>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</si>
  <si>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</si>
  <si>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</si>
  <si>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</si>
  <si>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</si>
  <si>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</si>
  <si>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</si>
  <si>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</si>
  <si>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</si>
  <si>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</si>
  <si>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</si>
  <si>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</si>
  <si>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</si>
  <si>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</si>
  <si>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</si>
  <si>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</si>
  <si>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</si>
  <si>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</si>
  <si>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</si>
  <si>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</si>
  <si>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</si>
  <si>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</si>
  <si>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</si>
  <si>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</si>
  <si>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</si>
  <si>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</si>
  <si>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</si>
  <si>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</si>
  <si>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</si>
  <si>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</si>
  <si>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</si>
  <si>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</si>
  <si>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</si>
  <si>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</si>
  <si>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</si>
  <si>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</si>
  <si>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</si>
  <si>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</si>
  <si>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</si>
  <si>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</si>
  <si>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</si>
  <si>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</si>
  <si>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</si>
  <si>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</si>
  <si>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</si>
  <si>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</si>
  <si>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</si>
  <si>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</si>
  <si>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</si>
  <si>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</si>
  <si>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</si>
  <si>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</si>
  <si>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</si>
  <si>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</si>
  <si>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</si>
  <si>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</si>
  <si>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</si>
  <si>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</si>
  <si>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</si>
  <si>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</si>
  <si>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</si>
  <si>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</si>
  <si>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</si>
  <si>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</si>
  <si>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</si>
  <si>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</si>
  <si>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</si>
  <si>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</si>
  <si>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</si>
  <si>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</si>
  <si>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</si>
  <si>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</si>
  <si>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</si>
  <si>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</si>
  <si>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</si>
  <si>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</si>
  <si>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</si>
  <si>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</si>
  <si>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</si>
  <si>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</si>
  <si>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</si>
  <si>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</si>
  <si>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</si>
  <si>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</si>
  <si>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</si>
  <si>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</si>
  <si>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</si>
  <si>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</si>
  <si>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</si>
  <si>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</si>
  <si>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</si>
  <si>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</si>
  <si>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</si>
  <si>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</si>
  <si>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</si>
  <si>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</si>
  <si>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</si>
  <si>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</si>
  <si>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</si>
  <si>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</si>
  <si>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</si>
  <si>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</si>
  <si>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</si>
  <si>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</si>
  <si>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</si>
  <si>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</si>
  <si>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</si>
  <si>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</si>
  <si>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</si>
  <si>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</si>
  <si>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</si>
  <si>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</si>
  <si>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</si>
  <si>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</si>
  <si>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</si>
  <si>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</si>
  <si>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</si>
  <si>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</si>
  <si>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</si>
  <si>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</si>
  <si>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</si>
  <si>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</si>
  <si>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</si>
  <si>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</si>
  <si>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</si>
  <si>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</si>
  <si>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</si>
  <si>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</si>
  <si>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</si>
  <si>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</si>
  <si>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</si>
  <si>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</si>
  <si>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</si>
  <si>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</si>
  <si>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</si>
  <si>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</si>
  <si>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</si>
  <si>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</si>
  <si>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</si>
  <si>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</si>
  <si>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</si>
  <si>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</si>
  <si>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</si>
  <si>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</si>
  <si>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</si>
  <si>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</si>
  <si>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</si>
  <si>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</si>
  <si>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</si>
  <si>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</si>
  <si>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</si>
  <si>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</si>
  <si>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</si>
  <si>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</si>
  <si>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</si>
  <si>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</si>
  <si>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</si>
  <si>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</si>
  <si>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</si>
  <si>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</si>
  <si>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</si>
  <si>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</si>
  <si>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</si>
  <si>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</si>
  <si>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</si>
  <si>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</si>
  <si>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</si>
  <si>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</si>
  <si>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</si>
  <si>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</si>
  <si>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</si>
  <si>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</si>
  <si>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</si>
  <si>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</si>
  <si>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</si>
  <si>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</si>
  <si>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</si>
  <si>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</si>
  <si>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</si>
  <si>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</si>
  <si>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</si>
  <si>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</si>
  <si>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</si>
  <si>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</si>
  <si>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</si>
  <si>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</si>
  <si>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</si>
  <si>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</si>
  <si>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</si>
  <si>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</si>
  <si>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</si>
  <si>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</si>
  <si>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</si>
  <si>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</si>
  <si>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</si>
  <si>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</si>
  <si>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</si>
  <si>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</si>
  <si>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</si>
  <si>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</si>
  <si>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</si>
  <si>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</si>
  <si>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</si>
  <si>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</si>
  <si>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</si>
  <si>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</si>
  <si>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</si>
  <si>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</si>
  <si>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</si>
  <si>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</si>
  <si>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</si>
  <si>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</si>
  <si>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</si>
  <si>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</si>
  <si>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</si>
  <si>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</si>
  <si>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</si>
  <si>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</si>
  <si>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</si>
  <si>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</si>
  <si>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</si>
  <si>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</si>
  <si>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</si>
  <si>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</si>
  <si>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</si>
  <si>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</si>
  <si>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</si>
  <si>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</si>
  <si>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</si>
  <si>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</si>
  <si>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</si>
  <si>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</si>
  <si>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</si>
  <si>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</si>
  <si>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</si>
  <si>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</si>
  <si>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</si>
  <si>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</si>
  <si>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</si>
  <si>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</si>
  <si>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</si>
  <si>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</si>
  <si>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</si>
  <si>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</si>
  <si>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</si>
  <si>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</si>
  <si>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</si>
  <si>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</si>
  <si>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</si>
  <si>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</si>
  <si>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</si>
  <si>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</si>
  <si>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</si>
  <si>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</si>
  <si>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</si>
  <si>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</si>
  <si>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</si>
  <si>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</si>
  <si>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</si>
  <si>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</si>
  <si>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</si>
  <si>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</si>
  <si>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</si>
  <si>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</si>
  <si>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</si>
  <si>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</si>
  <si>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</si>
  <si>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</si>
  <si>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</si>
  <si>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</si>
  <si>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</si>
  <si>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</si>
  <si>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</si>
  <si>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</si>
  <si>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</si>
  <si>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</si>
  <si>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</si>
  <si>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</si>
  <si>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</si>
  <si>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</si>
  <si>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</si>
  <si>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</si>
  <si>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</si>
  <si>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</si>
  <si>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</si>
  <si>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</si>
  <si>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</si>
  <si>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</si>
  <si>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</si>
  <si>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</si>
  <si>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</si>
  <si>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</si>
  <si>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</si>
  <si>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</si>
  <si>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</si>
  <si>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</si>
  <si>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</si>
  <si>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</si>
  <si>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</si>
  <si>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</si>
  <si>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</si>
  <si>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</si>
  <si>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</si>
  <si>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</si>
  <si>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</si>
  <si>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</si>
  <si>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</si>
  <si>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</si>
  <si>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</si>
  <si>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</si>
  <si>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</si>
  <si>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</si>
  <si>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</si>
  <si>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</si>
  <si>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</si>
  <si>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</si>
  <si>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</si>
  <si>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</si>
  <si>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</si>
  <si>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</si>
  <si>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</si>
  <si>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</si>
  <si>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</si>
  <si>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</si>
  <si>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</si>
  <si>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</si>
  <si>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</si>
  <si>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</si>
  <si>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</si>
  <si>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</si>
  <si>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</si>
  <si>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</si>
  <si>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</si>
  <si>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</si>
  <si>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</si>
  <si>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</si>
  <si>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</si>
  <si>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</si>
  <si>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</si>
  <si>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</si>
  <si>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</si>
  <si>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</si>
  <si>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</si>
  <si>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</si>
  <si>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</si>
  <si>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</si>
  <si>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</si>
  <si>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</si>
  <si>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</si>
  <si>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</si>
  <si>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</si>
  <si>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</si>
  <si>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</si>
  <si>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</si>
  <si>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</si>
  <si>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</si>
  <si>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</si>
  <si>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</si>
  <si>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</si>
  <si>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</si>
  <si>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</si>
  <si>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</si>
  <si>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</si>
  <si>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</si>
  <si>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</si>
  <si>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</si>
  <si>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</si>
  <si>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</si>
  <si>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</si>
  <si>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</si>
  <si>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</si>
  <si>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</si>
  <si>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</si>
  <si>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</si>
  <si>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</si>
  <si>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</si>
  <si>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</si>
  <si>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</si>
  <si>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</si>
  <si>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</si>
  <si>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</si>
  <si>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</si>
  <si>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</si>
  <si>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</si>
  <si>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</si>
  <si>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</si>
  <si>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</si>
  <si>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</si>
  <si>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</si>
  <si>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</si>
  <si>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</si>
  <si>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</si>
  <si>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</si>
  <si>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</si>
  <si>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</si>
  <si>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</si>
  <si>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</si>
  <si>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</si>
  <si>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</si>
  <si>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</si>
  <si>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</si>
  <si>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</si>
  <si>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</si>
  <si>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</si>
  <si>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</si>
  <si>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</si>
  <si>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</si>
  <si>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</si>
  <si>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</si>
  <si>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</si>
  <si>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</si>
  <si>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</si>
  <si>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</si>
  <si>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</si>
  <si>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</si>
  <si>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</si>
  <si>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</si>
  <si>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</si>
  <si>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</si>
  <si>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</si>
  <si>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</si>
  <si>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</si>
  <si>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</si>
  <si>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</si>
  <si>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</si>
  <si>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</si>
  <si>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</si>
  <si>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</si>
  <si>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</si>
  <si>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</si>
  <si>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</si>
  <si>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</si>
  <si>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</si>
  <si>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</si>
  <si>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</si>
  <si>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</si>
  <si>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</si>
  <si>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</si>
  <si>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</si>
  <si>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</si>
  <si>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</si>
  <si>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</si>
  <si>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</si>
  <si>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</si>
  <si>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</si>
  <si>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</si>
  <si>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</si>
  <si>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</si>
  <si>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</si>
  <si>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</si>
  <si>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</si>
  <si>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</si>
  <si>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</si>
  <si>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</si>
  <si>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</si>
  <si>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</si>
  <si>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</si>
  <si>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</si>
  <si>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</si>
  <si>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</si>
  <si>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</si>
  <si>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</si>
  <si>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</si>
  <si>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</si>
  <si>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</si>
  <si>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</si>
  <si>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</si>
  <si>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</si>
  <si>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</si>
  <si>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</si>
  <si>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</si>
  <si>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</si>
  <si>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</si>
  <si>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</si>
  <si>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</si>
  <si>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</si>
  <si>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</si>
  <si>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</si>
  <si>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</si>
  <si>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</si>
  <si>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</si>
  <si>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</si>
  <si>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</si>
  <si>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</si>
  <si>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</si>
  <si>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</si>
  <si>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</si>
  <si>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</si>
  <si>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</si>
  <si>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</si>
  <si>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</si>
  <si>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</si>
  <si>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</si>
  <si>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</si>
  <si>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</si>
  <si>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</si>
  <si>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</si>
  <si>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</si>
  <si>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</si>
  <si>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</si>
  <si>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</si>
  <si>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</si>
  <si>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</si>
  <si>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</si>
  <si>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</si>
  <si>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</si>
  <si>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</si>
  <si>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</si>
  <si>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</si>
  <si>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</si>
  <si>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</si>
  <si>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</si>
  <si>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</si>
  <si>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</si>
  <si>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</si>
  <si>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</si>
  <si>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</si>
  <si>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</si>
  <si>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</si>
  <si>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</si>
  <si>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</si>
  <si>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</si>
  <si>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</si>
  <si>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</si>
  <si>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</si>
  <si>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</si>
  <si>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</si>
  <si>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</si>
  <si>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</si>
  <si>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</si>
  <si>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</si>
  <si>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</si>
  <si>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</si>
  <si>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</si>
  <si>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</si>
  <si>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</si>
  <si>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</si>
  <si>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</si>
  <si>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</si>
  <si>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</si>
  <si>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</si>
  <si>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</si>
  <si>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</si>
  <si>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</si>
  <si>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</si>
  <si>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</si>
  <si>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</si>
  <si>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</si>
  <si>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</si>
  <si>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</si>
  <si>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</si>
  <si>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</si>
  <si>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</si>
  <si>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</si>
  <si>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</si>
  <si>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</si>
  <si>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</si>
  <si>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</si>
  <si>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</si>
  <si>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</si>
  <si>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</si>
  <si>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</si>
  <si>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</si>
  <si>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</si>
  <si>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</si>
  <si>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</si>
  <si>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</si>
  <si>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</si>
  <si>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</si>
  <si>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</si>
  <si>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</si>
  <si>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</si>
  <si>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</si>
  <si>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</si>
  <si>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</si>
  <si>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</si>
  <si>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</si>
  <si>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</si>
  <si>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</si>
  <si>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</si>
  <si>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</si>
  <si>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</si>
  <si>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</si>
  <si>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</si>
  <si>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</si>
  <si>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</si>
  <si>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</si>
  <si>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</si>
  <si>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</si>
  <si>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</si>
  <si>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</si>
  <si>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</si>
  <si>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</si>
  <si>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</si>
  <si>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</si>
  <si>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</si>
  <si>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</si>
  <si>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</si>
  <si>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</si>
  <si>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</si>
  <si>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</si>
  <si>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</si>
  <si>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</si>
  <si>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</si>
  <si>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</si>
  <si>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</si>
  <si>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</si>
  <si>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</si>
  <si>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</si>
  <si>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</si>
  <si>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</si>
  <si>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</si>
  <si>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</si>
  <si>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</si>
  <si>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</si>
  <si>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</si>
  <si>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</si>
  <si>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</si>
  <si>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</si>
  <si>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</si>
  <si>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</si>
  <si>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</si>
  <si>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</si>
  <si>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</si>
  <si>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</si>
  <si>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</si>
  <si>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</si>
  <si>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</si>
  <si>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</si>
  <si>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</si>
  <si>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</si>
  <si>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</si>
  <si>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</si>
  <si>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</si>
  <si>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</si>
  <si>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</si>
  <si>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</si>
  <si>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</si>
  <si>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</si>
  <si>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</si>
  <si>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</si>
  <si>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</si>
  <si>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</si>
  <si>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</si>
  <si>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</si>
  <si>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</si>
  <si>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</si>
  <si>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</si>
  <si>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</si>
  <si>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</si>
  <si>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</si>
  <si>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</si>
  <si>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</si>
  <si>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</si>
  <si>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</si>
  <si>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</si>
  <si>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</si>
  <si>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</si>
  <si>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</si>
  <si>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</si>
  <si>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</si>
  <si>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</si>
  <si>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</si>
  <si>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</si>
  <si>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</si>
  <si>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</si>
  <si>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</si>
  <si>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</si>
  <si>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</si>
  <si>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</si>
  <si>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</si>
  <si>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</si>
  <si>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</si>
  <si>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</si>
  <si>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</si>
  <si>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</si>
  <si>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</si>
  <si>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</si>
  <si>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</si>
  <si>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</si>
  <si>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</si>
  <si>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</si>
  <si>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</si>
  <si>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</si>
  <si>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</si>
  <si>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</si>
  <si>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</si>
  <si>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</si>
  <si>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</si>
  <si>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</si>
  <si>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</si>
  <si>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</si>
  <si>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</si>
  <si>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</si>
  <si>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</si>
  <si>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</si>
  <si>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</si>
  <si>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</si>
  <si>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</si>
  <si>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</si>
  <si>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</si>
  <si>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</si>
  <si>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</si>
  <si>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</si>
  <si>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</si>
  <si>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</si>
  <si>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</si>
  <si>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</si>
  <si>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</si>
  <si>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</si>
  <si>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</si>
  <si>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</si>
  <si>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</si>
  <si>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</si>
  <si>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</si>
  <si>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</si>
  <si>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</si>
  <si>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</si>
  <si>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</si>
  <si>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</si>
  <si>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</si>
  <si>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</si>
  <si>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</si>
  <si>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</si>
  <si>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</si>
  <si>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</si>
  <si>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</si>
  <si>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</si>
  <si>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</si>
  <si>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</si>
  <si>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</si>
  <si>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</si>
  <si>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</si>
  <si>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</si>
  <si>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</si>
  <si>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</si>
  <si>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</si>
  <si>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</si>
  <si>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</si>
  <si>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</si>
  <si>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</si>
  <si>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</si>
  <si>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</si>
  <si>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</si>
  <si>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</si>
  <si>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</si>
  <si>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</si>
  <si>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</si>
  <si>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</si>
  <si>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</si>
  <si>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</si>
  <si>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</si>
  <si>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</si>
  <si>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</si>
  <si>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</si>
  <si>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</si>
  <si>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</si>
  <si>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</si>
  <si>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</si>
  <si>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</si>
  <si>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</si>
  <si>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</si>
  <si>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</si>
  <si>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</si>
  <si>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</si>
  <si>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</si>
  <si>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</si>
  <si>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</si>
  <si>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</si>
  <si>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</si>
  <si>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</si>
  <si>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</si>
  <si>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</si>
  <si>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</si>
  <si>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</si>
  <si>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</si>
  <si>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</si>
  <si>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</si>
  <si>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</si>
  <si>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</si>
  <si>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</si>
  <si>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</si>
  <si>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</si>
  <si>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</si>
  <si>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</si>
  <si>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</si>
  <si>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</si>
  <si>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</si>
  <si>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</si>
  <si>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</si>
  <si>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</si>
  <si>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</si>
  <si>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</si>
  <si>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</si>
  <si>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</si>
  <si>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</si>
  <si>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</si>
  <si>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</si>
  <si>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</si>
  <si>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</si>
  <si>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</si>
  <si>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</si>
  <si>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</si>
  <si>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</si>
  <si>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</si>
  <si>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</si>
  <si>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</si>
  <si>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</si>
  <si>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</si>
  <si>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</si>
  <si>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</si>
  <si>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</si>
  <si>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</si>
  <si>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</si>
  <si>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</si>
  <si>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</si>
  <si>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</si>
  <si>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</si>
  <si>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</si>
  <si>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</si>
  <si>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</si>
  <si>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</si>
  <si>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</si>
  <si>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</si>
  <si>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</si>
  <si>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</si>
  <si>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</si>
  <si>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</si>
  <si>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</si>
  <si>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</si>
  <si>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</si>
  <si>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</si>
  <si>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</si>
  <si>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</si>
  <si>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</si>
  <si>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</si>
  <si>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</si>
  <si>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</si>
  <si>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</si>
  <si>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</si>
  <si>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</si>
  <si>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</si>
  <si>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</si>
  <si>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</si>
  <si>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</si>
  <si>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</si>
  <si>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</si>
  <si>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</si>
  <si>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</si>
  <si>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</si>
  <si>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</si>
  <si>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</si>
  <si>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</si>
  <si>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</si>
  <si>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</si>
  <si>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</si>
  <si>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</si>
  <si>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</si>
  <si>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</si>
  <si>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</si>
  <si>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</si>
  <si>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</si>
  <si>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</si>
  <si>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</si>
  <si>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</si>
  <si>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</si>
  <si>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</si>
  <si>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</si>
  <si>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</si>
  <si>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</si>
  <si>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</si>
  <si>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</si>
  <si>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</si>
  <si>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</si>
  <si>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</si>
  <si>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</si>
  <si>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</si>
  <si>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</si>
  <si>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</si>
  <si>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</si>
  <si>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</si>
  <si>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</si>
  <si>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</si>
  <si>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</si>
  <si>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</si>
  <si>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</si>
  <si>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</si>
  <si>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</si>
  <si>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</si>
  <si>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</si>
  <si>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</si>
  <si>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</si>
  <si>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</si>
  <si>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</si>
  <si>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</si>
  <si>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</si>
  <si>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</si>
  <si>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</si>
  <si>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</si>
  <si>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</si>
  <si>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</si>
  <si>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</si>
  <si>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</si>
  <si>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</si>
  <si>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</si>
  <si>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</si>
  <si>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</si>
  <si>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</si>
  <si>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</si>
  <si>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</si>
  <si>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</si>
  <si>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</si>
  <si>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</si>
  <si>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</si>
  <si>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</si>
  <si>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</si>
  <si>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</si>
  <si>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</si>
  <si>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</si>
  <si>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</si>
  <si>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</si>
  <si>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</si>
  <si>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</si>
  <si>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</si>
  <si>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</si>
  <si>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</si>
  <si>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</si>
  <si>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</si>
  <si>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</si>
  <si>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</si>
  <si>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</si>
  <si>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</si>
  <si>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</si>
  <si>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</si>
  <si>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</si>
  <si>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</si>
  <si>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</si>
  <si>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</si>
  <si>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</si>
  <si>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</si>
  <si>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</si>
  <si>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</si>
  <si>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</si>
  <si>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</si>
  <si>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</si>
  <si>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</si>
  <si>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</si>
  <si>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</si>
  <si>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</si>
  <si>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</si>
  <si>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</si>
  <si>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</si>
  <si>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</si>
  <si>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</si>
  <si>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</si>
  <si>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</si>
  <si>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</si>
  <si>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</si>
  <si>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</si>
  <si>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</si>
  <si>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</si>
  <si>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</si>
  <si>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</si>
  <si>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</si>
  <si>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</si>
  <si>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</si>
  <si>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</si>
  <si>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</si>
  <si>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</si>
  <si>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</si>
  <si>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</si>
  <si>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</si>
  <si>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</si>
  <si>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</si>
  <si>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</si>
  <si>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</si>
  <si>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</si>
  <si>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</si>
  <si>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</si>
  <si>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</si>
  <si>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</si>
  <si>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</si>
  <si>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</si>
  <si>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</si>
  <si>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</si>
  <si>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</si>
  <si>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</si>
  <si>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</si>
  <si>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</si>
  <si>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</si>
  <si>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</si>
  <si>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</si>
  <si>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</si>
  <si>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</si>
  <si>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</si>
  <si>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</si>
  <si>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</si>
  <si>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</si>
  <si>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</si>
  <si>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</si>
  <si>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</si>
  <si>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</si>
  <si>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</si>
  <si>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</si>
  <si>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</si>
  <si>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</si>
  <si>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</si>
  <si>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</si>
  <si>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</si>
  <si>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</si>
  <si>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</si>
  <si>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</si>
  <si>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</si>
  <si>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</si>
  <si>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</si>
  <si>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</si>
  <si>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</si>
  <si>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</si>
  <si>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</si>
  <si>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</si>
  <si>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</si>
  <si>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</si>
  <si>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</si>
  <si>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</si>
  <si>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</si>
  <si>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</si>
  <si>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</si>
  <si>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</si>
  <si>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</si>
  <si>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</si>
  <si>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</si>
  <si>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</si>
  <si>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</si>
  <si>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</si>
  <si>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</si>
  <si>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</si>
  <si>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</si>
  <si>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</si>
  <si>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</si>
  <si>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</si>
  <si>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</si>
  <si>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</si>
  <si>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</si>
  <si>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</si>
  <si>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</si>
  <si>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</si>
  <si>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</si>
  <si>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</si>
  <si>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</si>
  <si>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</si>
  <si>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</si>
  <si>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</si>
  <si>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</si>
  <si>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</si>
  <si>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</si>
  <si>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</si>
  <si>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</si>
  <si>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</si>
  <si>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</si>
  <si>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</si>
  <si>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</si>
  <si>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</si>
  <si>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</si>
  <si>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</si>
  <si>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</si>
  <si>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</si>
  <si>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</si>
  <si>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</si>
  <si>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</si>
  <si>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</si>
  <si>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</si>
  <si>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</si>
  <si>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</si>
  <si>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</si>
  <si>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</si>
  <si>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</si>
  <si>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</si>
  <si>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</si>
  <si>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</si>
  <si>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</si>
  <si>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</si>
  <si>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</si>
  <si>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</si>
  <si>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</si>
  <si>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</si>
  <si>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</si>
  <si>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</si>
  <si>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</si>
  <si>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</si>
  <si>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</si>
  <si>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</si>
  <si>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</si>
  <si>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</si>
  <si>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</si>
  <si>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</si>
  <si>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</si>
  <si>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</si>
  <si>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</si>
  <si>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</si>
  <si>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</si>
  <si>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</si>
  <si>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</si>
  <si>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</si>
  <si>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</si>
  <si>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</si>
  <si>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</si>
  <si>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</si>
  <si>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</si>
  <si>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</si>
  <si>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</si>
  <si>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</si>
  <si>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</si>
  <si>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</si>
  <si>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</si>
  <si>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</si>
  <si>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</si>
  <si>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</si>
  <si>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</si>
  <si>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</si>
  <si>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</si>
  <si>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</si>
  <si>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</si>
  <si>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</si>
  <si>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</si>
  <si>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</si>
  <si>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</si>
  <si>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</si>
  <si>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</si>
  <si>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</si>
  <si>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</si>
  <si>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</si>
  <si>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</si>
  <si>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</si>
  <si>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</si>
  <si>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</si>
  <si>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</si>
  <si>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</si>
  <si>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</si>
  <si>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</si>
  <si>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</si>
  <si>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</si>
  <si>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</si>
  <si>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</si>
  <si>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</si>
  <si>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</si>
  <si>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</si>
  <si>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</si>
  <si>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</si>
  <si>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</si>
  <si>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</si>
  <si>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</si>
  <si>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</si>
  <si>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</si>
  <si>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</si>
  <si>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</si>
  <si>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</si>
  <si>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</si>
  <si>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</si>
  <si>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</si>
  <si>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</si>
  <si>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</si>
  <si>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</si>
  <si>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</si>
  <si>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</si>
  <si>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</si>
  <si>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</si>
  <si>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</si>
  <si>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</si>
  <si>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</si>
  <si>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</si>
  <si>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</si>
  <si>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</si>
  <si>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</si>
  <si>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</si>
  <si>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</si>
  <si>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</si>
  <si>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</si>
  <si>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</si>
  <si>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</si>
  <si>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</si>
  <si>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</si>
  <si>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</si>
  <si>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</si>
  <si>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</si>
  <si>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</si>
  <si>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</si>
  <si>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</si>
  <si>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</si>
  <si>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</si>
  <si>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</si>
  <si>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</si>
  <si>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</si>
  <si>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</si>
  <si>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</si>
  <si>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</si>
  <si>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</si>
  <si>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</si>
  <si>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</si>
  <si>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</si>
  <si>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</si>
  <si>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</si>
  <si>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</si>
  <si>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</si>
  <si>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</si>
  <si>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</si>
  <si>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</si>
  <si>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</si>
  <si>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</si>
  <si>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</si>
  <si>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</si>
  <si>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</si>
  <si>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</si>
  <si>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</si>
  <si>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</si>
  <si>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</si>
  <si>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</si>
  <si>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</si>
  <si>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</si>
  <si>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</si>
  <si>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</si>
  <si>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</si>
  <si>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</si>
  <si>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</si>
  <si>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</si>
  <si>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</si>
  <si>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</si>
  <si>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</si>
  <si>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</si>
  <si>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</si>
  <si>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</si>
  <si>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</si>
  <si>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</si>
  <si>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</si>
  <si>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</si>
  <si>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</si>
  <si>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</si>
  <si>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</si>
  <si>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</si>
  <si>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</si>
  <si>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</si>
  <si>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</si>
  <si>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</si>
  <si>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</si>
  <si>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</si>
  <si>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</si>
  <si>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</si>
  <si>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</si>
  <si>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</si>
  <si>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</si>
  <si>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</si>
  <si>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</si>
  <si>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</si>
  <si>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</si>
  <si>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</si>
  <si>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</si>
  <si>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</si>
  <si>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</si>
  <si>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</si>
  <si>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</si>
  <si>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</si>
  <si>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</si>
  <si>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</si>
  <si>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</si>
  <si>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</si>
  <si>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</si>
  <si>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</si>
  <si>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</si>
  <si>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</si>
  <si>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</si>
  <si>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</si>
  <si>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</si>
  <si>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</si>
  <si>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</si>
  <si>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</si>
  <si>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</si>
  <si>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</si>
  <si>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</si>
  <si>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</si>
  <si>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</si>
  <si>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</si>
  <si>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</si>
  <si>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</si>
  <si>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</si>
  <si>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</si>
  <si>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</si>
  <si>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</si>
  <si>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</si>
  <si>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</si>
  <si>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</si>
  <si>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</si>
  <si>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</si>
  <si>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</si>
  <si>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</si>
  <si>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</si>
  <si>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</si>
  <si>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</si>
  <si>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</si>
  <si>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</si>
  <si>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</si>
  <si>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</si>
  <si>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</si>
  <si>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</si>
  <si>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</si>
  <si>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</si>
  <si>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</si>
  <si>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</si>
  <si>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</si>
  <si>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</si>
  <si>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</si>
  <si>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</si>
  <si>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</si>
  <si>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</si>
  <si>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</si>
  <si>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</si>
  <si>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</si>
  <si>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</si>
  <si>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</si>
  <si>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</si>
  <si>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</si>
  <si>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</si>
  <si>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</si>
  <si>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</si>
  <si>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</si>
  <si>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</si>
  <si>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</si>
  <si>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</si>
  <si>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</si>
  <si>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</si>
  <si>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</si>
  <si>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</si>
  <si>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</si>
  <si>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</si>
  <si>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</si>
  <si>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</si>
  <si>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</si>
  <si>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</si>
  <si>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</si>
  <si>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</si>
  <si>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</si>
  <si>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</si>
  <si>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</si>
  <si>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</si>
  <si>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</si>
  <si>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</si>
  <si>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</si>
  <si>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</si>
  <si>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</si>
  <si>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</si>
  <si>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</si>
  <si>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</si>
  <si>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</si>
  <si>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</si>
  <si>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</si>
  <si>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</si>
  <si>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</si>
  <si>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</si>
  <si>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</si>
  <si>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</si>
  <si>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</si>
  <si>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</si>
  <si>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</si>
  <si>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</si>
  <si>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</si>
  <si>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</si>
  <si>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</si>
  <si>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</si>
  <si>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</si>
  <si>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</si>
  <si>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</si>
  <si>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</si>
  <si>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</si>
  <si>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</si>
  <si>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</si>
  <si>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</si>
  <si>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</si>
  <si>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</si>
  <si>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</si>
  <si>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</si>
  <si>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</si>
  <si>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</si>
  <si>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</si>
  <si>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</si>
  <si>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</si>
  <si>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</si>
  <si>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</si>
  <si>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</si>
  <si>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</si>
  <si>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</si>
  <si>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</si>
  <si>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</si>
  <si>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</si>
  <si>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</si>
  <si>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</si>
  <si>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</si>
  <si>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</si>
  <si>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</si>
  <si>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</si>
  <si>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</si>
  <si>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</si>
  <si>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</si>
  <si>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</si>
  <si>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</si>
  <si>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</si>
  <si>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</si>
  <si>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</si>
  <si>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</si>
  <si>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</si>
  <si>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</si>
  <si>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</si>
  <si>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</si>
  <si>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</si>
  <si>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</si>
  <si>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</si>
  <si>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</si>
  <si>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</si>
  <si>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</si>
  <si>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</si>
  <si>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</si>
  <si>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</si>
  <si>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</si>
  <si>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</si>
  <si>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</si>
  <si>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</si>
  <si>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</si>
  <si>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</si>
  <si>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</si>
  <si>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</si>
  <si>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</si>
  <si>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</si>
  <si>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</si>
  <si>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</si>
  <si>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</si>
  <si>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</si>
  <si>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</si>
  <si>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</si>
  <si>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</si>
  <si>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</si>
  <si>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</si>
  <si>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</si>
  <si>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</si>
  <si>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</si>
  <si>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</si>
  <si>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</si>
  <si>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</si>
  <si>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</si>
  <si>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</si>
  <si>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</si>
  <si>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</si>
  <si>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</si>
  <si>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</si>
  <si>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</si>
  <si>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</si>
  <si>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</si>
  <si>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</si>
  <si>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</si>
  <si>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</si>
  <si>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</si>
  <si>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</si>
  <si>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</si>
  <si>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</si>
  <si>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</si>
  <si>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</si>
  <si>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</si>
  <si>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</si>
  <si>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</si>
  <si>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</si>
  <si>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</si>
  <si>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</si>
  <si>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</si>
  <si>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</si>
  <si>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</si>
  <si>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</si>
  <si>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</si>
  <si>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</si>
  <si>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</si>
  <si>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</si>
  <si>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</si>
  <si>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</si>
  <si>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</si>
  <si>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</si>
  <si>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</si>
  <si>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</si>
  <si>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</si>
  <si>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</si>
  <si>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</si>
  <si>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</si>
  <si>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</si>
  <si>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</si>
  <si>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</si>
  <si>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</si>
  <si>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</si>
  <si>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</si>
  <si>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</si>
  <si>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</si>
  <si>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</si>
  <si>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</si>
  <si>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</si>
  <si>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</si>
  <si>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</si>
  <si>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</si>
  <si>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</si>
  <si>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</si>
  <si>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</si>
  <si>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</si>
  <si>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</si>
  <si>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</si>
  <si>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</si>
  <si>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</si>
  <si>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</si>
  <si>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</si>
  <si>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</si>
  <si>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</si>
  <si>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</si>
  <si>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</si>
  <si>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</si>
  <si>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</si>
  <si>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</si>
  <si>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</si>
  <si>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</si>
  <si>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</si>
  <si>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</si>
  <si>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</si>
  <si>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</si>
  <si>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</si>
  <si>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</si>
  <si>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</si>
  <si>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</si>
  <si>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</si>
  <si>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</si>
  <si>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</si>
  <si>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</si>
  <si>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</si>
  <si>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</si>
  <si>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</si>
  <si>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</si>
  <si>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</si>
  <si>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</si>
  <si>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</si>
  <si>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</si>
  <si>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</si>
  <si>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</si>
  <si>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</si>
  <si>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</si>
  <si>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</si>
  <si>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</si>
  <si>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</si>
  <si>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</si>
  <si>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</si>
  <si>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</si>
  <si>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</si>
  <si>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</si>
  <si>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</si>
  <si>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</si>
  <si>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</si>
  <si>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</si>
  <si>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</si>
  <si>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</si>
  <si>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</si>
  <si>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</si>
  <si>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</si>
  <si>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</si>
  <si>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</si>
  <si>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</si>
  <si>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</si>
  <si>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</si>
  <si>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</si>
  <si>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</si>
  <si>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</si>
  <si>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</si>
  <si>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</si>
  <si>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</si>
  <si>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</si>
  <si>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</si>
  <si>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</si>
  <si>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</si>
  <si>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</si>
  <si>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</si>
  <si>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</si>
  <si>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</si>
  <si>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</si>
  <si>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</si>
  <si>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</si>
  <si>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</si>
  <si>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</si>
  <si>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</si>
  <si>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</si>
  <si>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</si>
  <si>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</si>
  <si>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</si>
  <si>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</si>
  <si>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</si>
  <si>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</si>
  <si>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</si>
  <si>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</si>
  <si>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</si>
  <si>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</si>
  <si>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</si>
  <si>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</si>
  <si>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</si>
  <si>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</si>
  <si>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</si>
  <si>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</si>
  <si>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</si>
  <si>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</si>
  <si>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</si>
  <si>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</si>
  <si>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</si>
  <si>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</si>
  <si>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</si>
  <si>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</si>
  <si>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</si>
  <si>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</si>
  <si>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</si>
  <si>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</si>
  <si>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</si>
  <si>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</si>
  <si>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</si>
  <si>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</si>
  <si>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</si>
  <si>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</si>
  <si>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</si>
  <si>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</si>
  <si>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</si>
  <si>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</si>
  <si>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</si>
  <si>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</si>
  <si>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</si>
  <si>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</si>
  <si>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</si>
  <si>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</si>
  <si>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</si>
  <si>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</si>
  <si>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</si>
  <si>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</si>
  <si>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</si>
  <si>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</si>
  <si>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</si>
  <si>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</si>
  <si>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</si>
  <si>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</si>
  <si>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</si>
  <si>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</si>
  <si>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</si>
  <si>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</si>
  <si>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</si>
  <si>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</si>
  <si>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</si>
  <si>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</si>
  <si>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</si>
  <si>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</si>
  <si>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</si>
  <si>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</si>
  <si>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</si>
  <si>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</si>
  <si>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</si>
  <si>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</si>
  <si>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</si>
  <si>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</si>
  <si>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</si>
  <si>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</si>
  <si>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</si>
  <si>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</si>
  <si>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</si>
  <si>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</si>
  <si>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</si>
  <si>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</si>
  <si>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</si>
  <si>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</si>
  <si>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</si>
  <si>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</si>
  <si>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</si>
  <si>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</si>
  <si>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</si>
  <si>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</si>
  <si>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</si>
  <si>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</si>
  <si>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</si>
  <si>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</si>
  <si>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</si>
  <si>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</si>
  <si>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</si>
  <si>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</si>
  <si>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</si>
  <si>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</si>
  <si>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</si>
  <si>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</si>
  <si>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</si>
  <si>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</si>
  <si>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</si>
  <si>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</si>
  <si>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</si>
  <si>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</si>
  <si>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</si>
  <si>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</si>
  <si>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</si>
  <si>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</si>
  <si>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</si>
  <si>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</si>
  <si>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</si>
  <si>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</si>
  <si>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</si>
  <si>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</si>
  <si>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</si>
  <si>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</si>
  <si>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</si>
  <si>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</si>
  <si>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</si>
  <si>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</si>
  <si>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</si>
  <si>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</si>
  <si>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</si>
  <si>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</si>
  <si>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</si>
  <si>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</si>
  <si>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</si>
  <si>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</si>
  <si>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</si>
  <si>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</si>
  <si>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</si>
  <si>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</si>
  <si>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</si>
  <si>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</si>
  <si>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</si>
  <si>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</si>
  <si>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</si>
  <si>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</si>
  <si>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</si>
  <si>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</si>
  <si>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</si>
  <si>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</si>
  <si>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</si>
  <si>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</si>
  <si>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</si>
  <si>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</si>
  <si>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</si>
  <si>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</si>
  <si>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</si>
  <si>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</si>
  <si>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</si>
  <si>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</si>
  <si>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</si>
  <si>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</si>
  <si>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</si>
  <si>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</si>
  <si>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</si>
  <si>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</si>
  <si>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</si>
  <si>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</si>
  <si>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</si>
  <si>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</si>
  <si>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</si>
  <si>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</si>
  <si>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</si>
  <si>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</si>
  <si>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</si>
  <si>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</si>
  <si>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</si>
  <si>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</si>
  <si>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</si>
  <si>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</si>
  <si>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</si>
  <si>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</si>
  <si>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</si>
  <si>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</si>
  <si>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</si>
  <si>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</si>
  <si>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</si>
  <si>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</si>
  <si>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</si>
  <si>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</si>
  <si>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</si>
  <si>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</si>
  <si>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</si>
  <si>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</si>
  <si>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</si>
  <si>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</si>
  <si>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</si>
  <si>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</si>
  <si>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</si>
  <si>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</si>
  <si>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</si>
  <si>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</si>
  <si>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</si>
  <si>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</si>
  <si>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</si>
  <si>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</si>
  <si>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</si>
  <si>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</si>
  <si>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</si>
  <si>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</si>
  <si>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</si>
  <si>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</si>
  <si>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</si>
  <si>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</si>
  <si>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</si>
  <si>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</si>
  <si>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</si>
  <si>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</si>
  <si>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</si>
  <si>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</si>
  <si>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</si>
  <si>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</si>
  <si>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</si>
  <si>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</si>
  <si>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</si>
  <si>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</si>
  <si>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</si>
  <si>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</si>
  <si>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</si>
  <si>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</si>
  <si>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</si>
  <si>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</si>
  <si>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</si>
  <si>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</si>
  <si>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</si>
  <si>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</si>
  <si>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</si>
  <si>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</si>
  <si>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</si>
  <si>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</si>
  <si>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</si>
  <si>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</si>
  <si>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</si>
  <si>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</si>
  <si>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</si>
  <si>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</si>
  <si>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</si>
  <si>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</si>
  <si>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</si>
  <si>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</si>
  <si>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</si>
  <si>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</si>
  <si>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</si>
  <si>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</si>
  <si>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</si>
  <si>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</si>
  <si>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</si>
  <si>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</si>
  <si>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</si>
  <si>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</si>
  <si>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</si>
  <si>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</si>
  <si>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</si>
  <si>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</si>
  <si>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</si>
  <si>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</si>
  <si>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</si>
  <si>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</si>
  <si>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</si>
  <si>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</si>
  <si>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</si>
  <si>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</si>
  <si>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</si>
  <si>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</si>
  <si>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</si>
  <si>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</si>
  <si>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</si>
  <si>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</si>
  <si>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</si>
  <si>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</si>
  <si>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</si>
  <si>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</si>
  <si>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</si>
  <si>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</si>
  <si>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</si>
  <si>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</si>
  <si>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</si>
  <si>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</si>
  <si>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</si>
  <si>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</si>
  <si>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</si>
  <si>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</si>
  <si>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</si>
  <si>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</si>
  <si>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</si>
  <si>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</si>
  <si>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</si>
  <si>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</si>
  <si>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</si>
  <si>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</si>
  <si>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</si>
  <si>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</si>
  <si>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</si>
  <si>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</si>
  <si>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</si>
  <si>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</si>
  <si>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</si>
  <si>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</si>
  <si>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</si>
  <si>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</si>
  <si>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</si>
  <si>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</si>
  <si>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</si>
  <si>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</si>
  <si>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</si>
  <si>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</si>
  <si>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</si>
  <si>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</si>
  <si>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</si>
  <si>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</si>
  <si>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</si>
  <si>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</si>
  <si>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</si>
  <si>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</si>
  <si>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</si>
  <si>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</si>
  <si>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</si>
  <si>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</si>
  <si>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</si>
  <si>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</si>
  <si>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</si>
  <si>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</si>
  <si>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</si>
  <si>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</si>
  <si>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</si>
  <si>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</si>
  <si>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</si>
  <si>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</si>
  <si>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</si>
  <si>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</si>
  <si>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</si>
  <si>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</si>
  <si>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</si>
  <si>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</si>
  <si>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</si>
  <si>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</si>
  <si>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</si>
  <si>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</si>
  <si>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</si>
  <si>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</si>
  <si>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</si>
  <si>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</si>
  <si>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</si>
  <si>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</si>
  <si>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</si>
  <si>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</si>
  <si>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</si>
  <si>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</si>
  <si>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</si>
  <si>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</si>
  <si>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</si>
  <si>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</si>
  <si>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</si>
  <si>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</si>
  <si>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</si>
  <si>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</si>
  <si>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</si>
  <si>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</si>
  <si>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</si>
  <si>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</si>
  <si>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</si>
  <si>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</si>
  <si>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</si>
  <si>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</si>
  <si>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</si>
  <si>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</si>
  <si>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</si>
  <si>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</si>
  <si>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</si>
  <si>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</si>
  <si>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</si>
  <si>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</si>
  <si>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</si>
  <si>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</si>
  <si>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</si>
  <si>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</si>
  <si>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</si>
  <si>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</si>
  <si>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</si>
  <si>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</si>
  <si>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</si>
  <si>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</si>
  <si>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</si>
  <si>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</si>
  <si>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</si>
  <si>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</si>
  <si>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</si>
  <si>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</si>
  <si>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</si>
  <si>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</si>
  <si>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</si>
  <si>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</si>
  <si>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</si>
  <si>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</si>
  <si>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</si>
  <si>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</si>
  <si>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</si>
  <si>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</si>
  <si>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</si>
  <si>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</si>
  <si>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</si>
  <si>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</si>
  <si>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</si>
  <si>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</si>
  <si>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</si>
  <si>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</si>
  <si>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</si>
  <si>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</si>
  <si>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</si>
  <si>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</si>
  <si>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</si>
  <si>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</si>
  <si>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</si>
  <si>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</si>
  <si>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</si>
  <si>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</si>
  <si>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</si>
  <si>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</si>
  <si>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</si>
  <si>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</si>
  <si>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</si>
  <si>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</si>
  <si>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</si>
  <si>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</si>
  <si>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</si>
  <si>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</si>
  <si>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</si>
  <si>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</si>
  <si>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</si>
  <si>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</si>
  <si>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</si>
  <si>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</si>
  <si>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</si>
  <si>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</si>
  <si>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</si>
  <si>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</si>
  <si>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</si>
  <si>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</si>
  <si>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</si>
  <si>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</si>
  <si>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</si>
  <si>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</si>
  <si>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</si>
  <si>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</si>
  <si>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</si>
  <si>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</si>
  <si>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</si>
  <si>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</si>
  <si>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</si>
  <si>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</si>
  <si>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</si>
  <si>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</si>
  <si>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</si>
  <si>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</si>
  <si>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</si>
  <si>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</si>
  <si>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</si>
  <si>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</si>
  <si>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</si>
  <si>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</si>
  <si>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</si>
  <si>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</si>
  <si>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</si>
  <si>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</si>
  <si>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</si>
  <si>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</si>
  <si>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</si>
  <si>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</si>
  <si>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</si>
  <si>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</si>
  <si>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</si>
  <si>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</si>
  <si>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</si>
  <si>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</si>
  <si>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</si>
  <si>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</si>
  <si>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</si>
  <si>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</si>
  <si>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</si>
  <si>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</si>
  <si>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</si>
  <si>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</si>
  <si>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</si>
  <si>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</si>
  <si>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</si>
  <si>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</si>
  <si>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</si>
  <si>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</si>
  <si>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</si>
  <si>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</si>
  <si>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</si>
  <si>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</si>
  <si>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</si>
  <si>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</si>
  <si>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</si>
  <si>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</si>
  <si>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</si>
  <si>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</si>
  <si>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</si>
  <si>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</si>
  <si>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</si>
  <si>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</si>
  <si>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</si>
  <si>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</si>
  <si>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</si>
  <si>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</si>
  <si>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</si>
  <si>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</si>
  <si>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</si>
  <si>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</si>
  <si>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</si>
  <si>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</si>
  <si>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</si>
  <si>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</si>
  <si>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</si>
  <si>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</si>
  <si>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</si>
  <si>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</si>
  <si>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</si>
  <si>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</si>
  <si>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</si>
  <si>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</si>
  <si>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</si>
  <si>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</si>
  <si>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</si>
  <si>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</si>
  <si>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</si>
  <si>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</si>
  <si>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</si>
  <si>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</si>
  <si>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</si>
  <si>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</si>
  <si>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</si>
  <si>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</si>
  <si>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</si>
  <si>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</si>
  <si>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</si>
  <si>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</si>
  <si>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</si>
  <si>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</si>
  <si>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</si>
  <si>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</si>
  <si>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</si>
  <si>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</si>
  <si>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</si>
  <si>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</si>
  <si>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</si>
  <si>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</si>
  <si>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</si>
  <si>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</si>
  <si>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</si>
  <si>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</si>
  <si>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</si>
  <si>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</si>
  <si>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</si>
  <si>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</si>
  <si>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</si>
  <si>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</si>
  <si>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</si>
  <si>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</si>
  <si>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</si>
  <si>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</si>
  <si>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</si>
  <si>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</si>
  <si>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</si>
  <si>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</si>
  <si>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</si>
  <si>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</si>
  <si>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</si>
  <si>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</si>
  <si>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</si>
  <si>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</si>
  <si>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</si>
  <si>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</si>
  <si>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</si>
  <si>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</si>
  <si>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</si>
  <si>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</si>
  <si>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</si>
  <si>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</si>
  <si>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</si>
  <si>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</si>
  <si>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</si>
  <si>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</si>
  <si>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</si>
  <si>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</si>
  <si>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</si>
  <si>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</si>
  <si>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</si>
  <si>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</si>
  <si>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</si>
  <si>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</si>
  <si>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</si>
  <si>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</si>
  <si>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</si>
  <si>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</si>
  <si>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</si>
  <si>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</si>
  <si>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</si>
  <si>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</si>
  <si>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</si>
  <si>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</si>
  <si>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</si>
  <si>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</si>
  <si>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</si>
  <si>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</si>
  <si>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</si>
  <si>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</si>
  <si>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</si>
  <si>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</si>
  <si>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</si>
  <si>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</si>
  <si>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</si>
  <si>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</si>
  <si>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</si>
  <si>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</si>
  <si>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</si>
  <si>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</si>
  <si>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</si>
  <si>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</si>
  <si>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</si>
  <si>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</si>
  <si>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</si>
  <si>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</si>
  <si>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</si>
  <si>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</si>
  <si>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</si>
  <si>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</si>
  <si>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</si>
  <si>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</si>
  <si>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</si>
  <si>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</si>
  <si>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</si>
  <si>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</si>
  <si>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</si>
  <si>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</si>
  <si>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</si>
  <si>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</si>
  <si>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</si>
  <si>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</si>
  <si>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</si>
  <si>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</si>
  <si>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</si>
  <si>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</si>
  <si>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</si>
  <si>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</si>
  <si>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</si>
  <si>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</si>
  <si>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</si>
  <si>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</si>
  <si>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</si>
  <si>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</si>
  <si>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</si>
  <si>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</si>
  <si>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</si>
  <si>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</si>
  <si>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</si>
  <si>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</si>
  <si>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</si>
  <si>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</si>
  <si>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</si>
  <si>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</si>
  <si>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</si>
  <si>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</si>
  <si>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</si>
  <si>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</si>
  <si>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</si>
  <si>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</si>
  <si>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</si>
  <si>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</si>
  <si>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</si>
  <si>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</si>
  <si>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</si>
  <si>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</si>
  <si>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</si>
  <si>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</si>
  <si>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</si>
  <si>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</si>
  <si>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</si>
  <si>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</si>
  <si>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</si>
  <si>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</si>
  <si>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</si>
  <si>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</si>
  <si>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</si>
  <si>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</si>
  <si>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</si>
  <si>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</si>
  <si>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</si>
  <si>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</si>
  <si>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</si>
  <si>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</si>
  <si>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</si>
  <si>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</si>
  <si>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</si>
  <si>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</si>
  <si>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</si>
  <si>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</si>
  <si>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</si>
  <si>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</si>
  <si>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</si>
  <si>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</si>
  <si>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</si>
  <si>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</si>
  <si>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</si>
  <si>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</si>
  <si>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</si>
  <si>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</si>
  <si>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</si>
  <si>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</si>
  <si>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</si>
  <si>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</si>
  <si>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</si>
  <si>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</si>
  <si>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</si>
  <si>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</si>
  <si>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</si>
  <si>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</si>
  <si>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</si>
  <si>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</si>
  <si>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</si>
  <si>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</si>
  <si>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</si>
  <si>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</si>
  <si>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</si>
  <si>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</si>
  <si>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</si>
  <si>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</si>
  <si>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</si>
  <si>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</si>
  <si>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</si>
  <si>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</si>
  <si>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</si>
  <si>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</si>
  <si>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</si>
  <si>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</si>
  <si>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</si>
  <si>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</si>
  <si>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</si>
  <si>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</si>
  <si>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</si>
  <si>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</si>
  <si>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</si>
  <si>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</si>
  <si>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</si>
  <si>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</si>
  <si>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</si>
  <si>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</si>
  <si>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</si>
  <si>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</si>
  <si>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</si>
  <si>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</si>
  <si>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</si>
  <si>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</si>
  <si>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</si>
  <si>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</si>
  <si>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</si>
  <si>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</si>
  <si>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</si>
  <si>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</si>
  <si>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</si>
  <si>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</si>
  <si>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</si>
  <si>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</si>
  <si>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</si>
  <si>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</si>
  <si>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</si>
  <si>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</si>
  <si>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</si>
  <si>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</si>
  <si>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</si>
  <si>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</si>
  <si>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</si>
  <si>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</si>
  <si>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</si>
  <si>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</si>
  <si>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</si>
  <si>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</si>
  <si>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</si>
  <si>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</si>
  <si>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</si>
  <si>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</si>
  <si>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</si>
  <si>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</si>
  <si>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</si>
  <si>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</si>
  <si>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</si>
  <si>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</si>
  <si>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</si>
  <si>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</si>
  <si>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</si>
  <si>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</si>
  <si>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</si>
  <si>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</si>
  <si>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</si>
  <si>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</si>
  <si>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</si>
  <si>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</si>
  <si>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</si>
  <si>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</si>
  <si>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</si>
  <si>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</si>
  <si>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</si>
  <si>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</si>
  <si>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</si>
  <si>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</si>
  <si>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</si>
  <si>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</si>
  <si>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</si>
  <si>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</si>
  <si>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</si>
  <si>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</si>
  <si>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</si>
  <si>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</si>
  <si>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</si>
  <si>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</si>
  <si>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</si>
  <si>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</si>
  <si>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</si>
  <si>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</si>
  <si>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</si>
  <si>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</si>
  <si>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</si>
  <si>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</si>
  <si>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</si>
  <si>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</si>
  <si>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</si>
  <si>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</si>
  <si>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</si>
  <si>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</si>
  <si>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</si>
  <si>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</si>
  <si>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</si>
  <si>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</si>
  <si>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</si>
  <si>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</si>
  <si>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</si>
  <si>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</si>
  <si>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</si>
  <si>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</si>
  <si>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</si>
  <si>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</si>
  <si>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</si>
  <si>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</si>
  <si>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</si>
  <si>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</si>
  <si>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</si>
  <si>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</si>
  <si>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</si>
  <si>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</si>
  <si>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</si>
  <si>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</si>
  <si>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</si>
  <si>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</si>
  <si>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</si>
  <si>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</si>
  <si>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</si>
  <si>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</si>
  <si>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</si>
  <si>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</si>
  <si>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</si>
  <si>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</si>
  <si>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</si>
  <si>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</si>
  <si>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</si>
  <si>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</si>
  <si>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</si>
  <si>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</si>
  <si>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</si>
  <si>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</si>
  <si>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</si>
  <si>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</si>
  <si>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</si>
  <si>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</si>
  <si>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</si>
  <si>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</si>
  <si>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</si>
  <si>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</si>
  <si>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</si>
  <si>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</si>
  <si>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</si>
  <si>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</si>
  <si>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</si>
  <si>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</si>
  <si>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</si>
  <si>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</si>
  <si>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</si>
  <si>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</si>
  <si>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</si>
  <si>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</si>
  <si>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</si>
  <si>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</si>
  <si>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</si>
  <si>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</si>
  <si>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</si>
  <si>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</si>
  <si>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</si>
  <si>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</si>
  <si>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</si>
  <si>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</si>
  <si>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</si>
  <si>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</si>
  <si>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</si>
  <si>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</si>
  <si>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</si>
  <si>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</si>
  <si>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</si>
  <si>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</si>
  <si>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</si>
  <si>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</si>
  <si>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</si>
  <si>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</si>
  <si>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</si>
  <si>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</si>
  <si>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</si>
  <si>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</si>
  <si>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</si>
  <si>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</si>
  <si>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</si>
  <si>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</si>
  <si>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</si>
  <si>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</si>
  <si>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</si>
  <si>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</si>
  <si>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</si>
  <si>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</si>
  <si>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</si>
  <si>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</si>
  <si>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</si>
  <si>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</si>
  <si>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</si>
  <si>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</si>
  <si>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</si>
  <si>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</si>
  <si>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</si>
  <si>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</si>
  <si>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</si>
  <si>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</si>
  <si>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</si>
  <si>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</si>
  <si>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</si>
  <si>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</si>
  <si>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</si>
  <si>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</si>
  <si>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</si>
  <si>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</si>
  <si>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</si>
  <si>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</si>
  <si>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</si>
  <si>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</si>
  <si>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</si>
  <si>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</si>
  <si>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</si>
  <si>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</si>
  <si>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</si>
  <si>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</si>
  <si>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</si>
  <si>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</si>
  <si>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</si>
  <si>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</si>
  <si>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</si>
  <si>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</si>
  <si>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</si>
  <si>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</si>
  <si>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</si>
  <si>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</si>
  <si>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</si>
  <si>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</si>
  <si>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</si>
  <si>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</si>
  <si>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</si>
  <si>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</si>
  <si>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</si>
  <si>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</si>
  <si>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</si>
  <si>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</si>
  <si>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</si>
  <si>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</si>
  <si>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</si>
  <si>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</si>
  <si>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</si>
  <si>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</si>
  <si>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</si>
  <si>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</si>
  <si>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</si>
  <si>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</si>
  <si>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</si>
  <si>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</si>
  <si>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</si>
  <si>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</si>
  <si>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</si>
  <si>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</si>
  <si>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</si>
  <si>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</si>
  <si>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</si>
  <si>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</si>
  <si>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</si>
  <si>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</si>
  <si>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</si>
  <si>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</si>
  <si>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</si>
  <si>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</si>
  <si>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</si>
  <si>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</si>
  <si>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</si>
  <si>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</si>
  <si>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</si>
  <si>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</si>
  <si>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</si>
  <si>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</si>
  <si>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</si>
  <si>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</si>
  <si>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</si>
  <si>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</si>
  <si>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</si>
  <si>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</si>
  <si>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</si>
  <si>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</si>
  <si>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</si>
  <si>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</si>
  <si>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</si>
  <si>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</si>
  <si>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</si>
  <si>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</si>
  <si>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</si>
  <si>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</si>
  <si>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</si>
  <si>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</si>
  <si>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</si>
  <si>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</si>
  <si>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</si>
  <si>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</si>
  <si>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</si>
  <si>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</si>
  <si>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</si>
  <si>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</si>
  <si>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</si>
  <si>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</si>
  <si>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</si>
  <si>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</si>
  <si>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</si>
  <si>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</si>
  <si>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</si>
  <si>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</si>
  <si>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</si>
  <si>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</si>
  <si>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</si>
  <si>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</si>
  <si>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</si>
  <si>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</si>
  <si>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</si>
  <si>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</si>
  <si>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</si>
  <si>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</si>
  <si>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</si>
  <si>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</si>
  <si>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</si>
  <si>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</si>
  <si>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</si>
  <si>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</si>
  <si>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</si>
  <si>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</si>
  <si>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</si>
  <si>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</si>
  <si>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</si>
  <si>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</si>
  <si>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</si>
  <si>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</si>
  <si>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</si>
  <si>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</si>
  <si>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</si>
  <si>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</si>
  <si>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</si>
  <si>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</si>
  <si>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</si>
  <si>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</si>
  <si>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</si>
  <si>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</si>
  <si>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</si>
  <si>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</si>
  <si>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</si>
  <si>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</si>
  <si>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</si>
  <si>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</si>
  <si>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</si>
  <si>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</si>
  <si>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</si>
  <si>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</si>
  <si>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</si>
  <si>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</si>
  <si>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</si>
  <si>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</si>
  <si>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</si>
  <si>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</si>
  <si>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</si>
  <si>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</si>
  <si>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</si>
  <si>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</si>
  <si>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</si>
  <si>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</si>
  <si>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</si>
  <si>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</si>
  <si>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</si>
  <si>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</si>
  <si>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</si>
  <si>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</si>
  <si>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</si>
  <si>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</si>
  <si>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</si>
  <si>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</si>
  <si>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</si>
  <si>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</si>
  <si>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</si>
  <si>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</si>
  <si>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</si>
  <si>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</si>
  <si>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</si>
  <si>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</si>
  <si>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</si>
  <si>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</si>
  <si>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</si>
  <si>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</si>
  <si>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</si>
  <si>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</si>
  <si>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</si>
  <si>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</si>
  <si>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</si>
  <si>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</si>
  <si>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</si>
  <si>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</si>
  <si>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</si>
  <si>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</si>
  <si>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</si>
  <si>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</si>
  <si>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</si>
  <si>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</si>
  <si>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</si>
  <si>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</si>
  <si>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</si>
  <si>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</si>
  <si>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</si>
  <si>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</si>
  <si>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</si>
  <si>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</si>
  <si>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</si>
  <si>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</si>
  <si>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</si>
  <si>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</si>
  <si>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</si>
  <si>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</si>
  <si>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</si>
  <si>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</si>
  <si>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</si>
  <si>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</si>
  <si>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</si>
  <si>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</si>
  <si>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</si>
  <si>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</si>
  <si>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</si>
  <si>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</si>
  <si>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</si>
  <si>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</si>
  <si>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</si>
  <si>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</si>
  <si>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</si>
  <si>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</si>
  <si>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</si>
  <si>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</si>
  <si>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</si>
  <si>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</si>
  <si>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</si>
  <si>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</si>
  <si>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</si>
  <si>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</si>
  <si>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</si>
  <si>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</si>
  <si>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</si>
  <si>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</si>
  <si>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</si>
  <si>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</si>
  <si>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</si>
  <si>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</si>
  <si>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</si>
  <si>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</si>
  <si>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</si>
  <si>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</si>
  <si>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</si>
  <si>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</si>
  <si>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</si>
  <si>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</si>
  <si>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</si>
  <si>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</si>
  <si>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</si>
  <si>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</si>
  <si>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</si>
  <si>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</si>
  <si>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</si>
  <si>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</si>
  <si>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</si>
  <si>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</si>
  <si>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</si>
  <si>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</si>
  <si>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</si>
  <si>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</si>
  <si>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</si>
  <si>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</si>
  <si>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</si>
  <si>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</si>
  <si>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</si>
  <si>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</si>
  <si>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</si>
  <si>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</si>
  <si>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</si>
  <si>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</si>
  <si>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</si>
  <si>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</si>
  <si>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</si>
  <si>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</si>
  <si>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</si>
  <si>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</si>
  <si>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</si>
  <si>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</si>
  <si>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</si>
  <si>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</si>
  <si>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</si>
  <si>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</si>
  <si>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</si>
  <si>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</si>
  <si>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</si>
  <si>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</si>
  <si>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</si>
  <si>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</si>
  <si>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</si>
  <si>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</si>
  <si>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</si>
  <si>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</si>
  <si>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</si>
  <si>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</si>
  <si>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</si>
  <si>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</si>
  <si>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</si>
  <si>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</si>
  <si>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</si>
  <si>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</si>
  <si>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</si>
  <si>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</si>
  <si>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</si>
  <si>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</si>
  <si>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</si>
  <si>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</si>
  <si>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</si>
  <si>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</si>
  <si>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</si>
  <si>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</si>
  <si>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</si>
  <si>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</si>
  <si>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</si>
  <si>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</si>
  <si>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</si>
  <si>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</si>
  <si>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</si>
  <si>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</si>
  <si>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</si>
  <si>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</si>
  <si>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</si>
  <si>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</si>
  <si>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</si>
  <si>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</si>
  <si>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</si>
  <si>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</si>
  <si>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</si>
  <si>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</si>
  <si>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</si>
  <si>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</si>
  <si>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</si>
  <si>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</si>
  <si>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</si>
  <si>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</si>
  <si>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</si>
  <si>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</si>
  <si>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</si>
  <si>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</si>
  <si>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</si>
  <si>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</si>
  <si>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</si>
  <si>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</si>
  <si>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</si>
  <si>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</si>
  <si>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</si>
  <si>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</si>
  <si>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</si>
  <si>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</si>
  <si>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</si>
  <si>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</si>
  <si>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</si>
  <si>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</si>
  <si>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</si>
  <si>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</si>
  <si>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</si>
  <si>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</si>
  <si>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</si>
  <si>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</si>
  <si>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</si>
  <si>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</si>
  <si>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</si>
  <si>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</si>
  <si>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</si>
  <si>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</si>
  <si>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</si>
  <si>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</si>
  <si>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</si>
  <si>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</si>
  <si>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</si>
  <si>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</si>
  <si>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</si>
  <si>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</si>
  <si>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</si>
  <si>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</si>
  <si>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</si>
  <si>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</si>
  <si>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</si>
  <si>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</si>
  <si>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</si>
  <si>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</si>
  <si>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</si>
  <si>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</si>
  <si>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</si>
  <si>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</si>
  <si>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</si>
  <si>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</si>
  <si>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</si>
  <si>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</si>
  <si>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</si>
  <si>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</si>
  <si>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</si>
  <si>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</si>
  <si>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</si>
  <si>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</si>
  <si>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</si>
  <si>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</si>
  <si>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</si>
  <si>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</si>
  <si>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</si>
  <si>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</si>
  <si>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</si>
  <si>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</si>
  <si>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</si>
  <si>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</si>
  <si>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</si>
  <si>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</si>
  <si>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</si>
  <si>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</si>
  <si>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</si>
  <si>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</si>
  <si>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</si>
  <si>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</si>
  <si>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</si>
  <si>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</si>
  <si>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</si>
  <si>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</si>
  <si>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</si>
  <si>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</si>
  <si>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</si>
  <si>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</si>
  <si>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</si>
  <si>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</si>
  <si>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</si>
  <si>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</si>
  <si>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</si>
  <si>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</si>
  <si>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</si>
  <si>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</si>
  <si>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</si>
  <si>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</si>
  <si>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</si>
  <si>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</si>
  <si>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</si>
  <si>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</si>
  <si>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</si>
  <si>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</si>
  <si>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</si>
  <si>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</si>
  <si>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</si>
  <si>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</si>
  <si>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</si>
  <si>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</si>
  <si>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</si>
  <si>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</si>
  <si>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</si>
  <si>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</si>
  <si>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</si>
  <si>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</si>
  <si>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</si>
  <si>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</si>
  <si>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</si>
  <si>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</si>
  <si>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</si>
  <si>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</si>
  <si>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</si>
  <si>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</si>
  <si>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</si>
  <si>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</si>
  <si>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</si>
  <si>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</si>
  <si>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</si>
  <si>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</si>
  <si>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</si>
  <si>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</si>
  <si>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</si>
  <si>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</si>
  <si>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</si>
  <si>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</si>
  <si>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</si>
  <si>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</si>
  <si>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</si>
  <si>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</si>
  <si>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</si>
  <si>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</si>
  <si>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</si>
  <si>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</si>
  <si>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</si>
  <si>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</si>
  <si>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</si>
  <si>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</si>
  <si>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</si>
  <si>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</si>
  <si>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</si>
  <si>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</si>
  <si>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</si>
  <si>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</si>
  <si>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</si>
  <si>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</si>
  <si>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</si>
  <si>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</si>
  <si>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</si>
  <si>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</si>
  <si>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</si>
  <si>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</si>
  <si>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</si>
  <si>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</si>
  <si>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</si>
  <si>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</si>
  <si>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</si>
  <si>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</si>
  <si>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</si>
  <si>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</si>
  <si>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</si>
  <si>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</si>
  <si>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</si>
  <si>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</si>
  <si>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</si>
  <si>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</si>
  <si>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</si>
  <si>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</si>
  <si>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</si>
  <si>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</si>
  <si>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</si>
  <si>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</si>
  <si>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</si>
  <si>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</si>
  <si>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</si>
  <si>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</si>
  <si>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</si>
  <si>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</si>
  <si>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</si>
  <si>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</si>
  <si>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</si>
  <si>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</si>
  <si>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</si>
  <si>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</si>
  <si>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</si>
  <si>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</si>
  <si>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</si>
  <si>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</si>
  <si>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</si>
  <si>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</si>
  <si>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</si>
  <si>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</si>
  <si>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</si>
  <si>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</si>
  <si>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</si>
  <si>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</si>
  <si>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</si>
  <si>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</si>
  <si>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</si>
  <si>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</si>
  <si>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</si>
  <si>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</si>
  <si>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</si>
  <si>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</si>
  <si>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</si>
  <si>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</si>
  <si>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</si>
  <si>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</si>
  <si>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</si>
  <si>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</si>
  <si>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</si>
  <si>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</si>
  <si>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</si>
  <si>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</si>
  <si>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</si>
  <si>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</si>
  <si>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</si>
  <si>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</si>
  <si>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</si>
  <si>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</si>
  <si>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</si>
  <si>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</si>
  <si>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</si>
  <si>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</si>
  <si>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</si>
  <si>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</si>
  <si>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</si>
  <si>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</si>
  <si>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</si>
  <si>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</si>
  <si>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</si>
  <si>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</si>
  <si>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</si>
  <si>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</si>
  <si>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</si>
  <si>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</si>
  <si>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</si>
  <si>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</si>
  <si>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</si>
  <si>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</si>
  <si>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</si>
  <si>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</si>
  <si>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</si>
  <si>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</si>
  <si>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</si>
  <si>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</si>
  <si>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</si>
  <si>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</si>
  <si>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</si>
  <si>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</si>
  <si>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</si>
  <si>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</si>
  <si>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</si>
  <si>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</si>
  <si>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</si>
  <si>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</si>
  <si>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</si>
  <si>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</si>
  <si>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</si>
  <si>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</si>
  <si>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</si>
  <si>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</si>
  <si>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</si>
  <si>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</si>
  <si>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</si>
  <si>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</si>
  <si>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</si>
  <si>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</si>
  <si>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</si>
  <si>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</si>
  <si>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</si>
  <si>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</si>
  <si>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</si>
  <si>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</si>
  <si>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</si>
  <si>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</si>
  <si>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</si>
  <si>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</si>
  <si>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</si>
  <si>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</si>
  <si>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</si>
  <si>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</si>
  <si>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</si>
  <si>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</si>
  <si>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</si>
  <si>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</si>
  <si>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</si>
  <si>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</si>
  <si>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</si>
  <si>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</si>
  <si>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</si>
  <si>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</si>
  <si>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</si>
  <si>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</si>
  <si>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</si>
  <si>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</si>
  <si>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</si>
  <si>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</si>
  <si>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</si>
  <si>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</si>
  <si>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</si>
  <si>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</si>
  <si>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</si>
  <si>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</si>
  <si>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</si>
  <si>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</si>
  <si>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</si>
  <si>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</si>
  <si>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</si>
  <si>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</si>
  <si>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</si>
  <si>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</si>
  <si>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</si>
  <si>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</si>
  <si>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</si>
  <si>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</si>
  <si>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</si>
  <si>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</si>
  <si>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</si>
  <si>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</si>
  <si>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</si>
  <si>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</si>
  <si>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</si>
  <si>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</si>
  <si>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</si>
  <si>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</si>
  <si>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</si>
  <si>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</si>
  <si>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</si>
  <si>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</si>
  <si>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</si>
  <si>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</si>
  <si>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</si>
  <si>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</si>
  <si>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</si>
  <si>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</si>
  <si>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</si>
  <si>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</si>
  <si>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</si>
  <si>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</si>
  <si>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</si>
  <si>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</si>
  <si>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</si>
  <si>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</si>
  <si>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</si>
  <si>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</si>
  <si>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</si>
  <si>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</si>
  <si>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</si>
  <si>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</si>
  <si>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</si>
  <si>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</si>
  <si>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</si>
  <si>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</si>
  <si>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</si>
  <si>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</si>
  <si>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</si>
  <si>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</si>
  <si>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</si>
  <si>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</si>
  <si>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</si>
  <si>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</si>
  <si>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</si>
  <si>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</si>
  <si>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</si>
  <si>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</si>
  <si>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</si>
  <si>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</si>
  <si>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</si>
  <si>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</si>
  <si>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</si>
  <si>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</si>
  <si>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</si>
  <si>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</si>
  <si>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</si>
  <si>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</si>
  <si>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</si>
  <si>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</si>
  <si>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</si>
  <si>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</si>
  <si>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</si>
  <si>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</si>
  <si>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</si>
  <si>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</si>
  <si>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</si>
  <si>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</si>
  <si>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</si>
  <si>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</si>
  <si>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</si>
  <si>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</si>
  <si>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</si>
  <si>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</si>
  <si>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</si>
  <si>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</si>
  <si>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</si>
  <si>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</si>
  <si>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</si>
  <si>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</si>
  <si>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</si>
  <si>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</si>
  <si>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</si>
  <si>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</si>
  <si>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</si>
  <si>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</si>
  <si>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</si>
  <si>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</si>
  <si>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</si>
  <si>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</si>
  <si>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</si>
  <si>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</si>
  <si>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</si>
  <si>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</si>
  <si>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</si>
  <si>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</si>
  <si>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</si>
  <si>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</si>
  <si>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</si>
  <si>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</si>
  <si>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</si>
  <si>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</si>
  <si>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</si>
  <si>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</si>
  <si>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</si>
  <si>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</si>
  <si>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</si>
  <si>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</si>
  <si>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</si>
  <si>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</si>
  <si>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</si>
  <si>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</si>
  <si>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</si>
  <si>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</si>
  <si>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</si>
  <si>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</si>
  <si>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</si>
  <si>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</si>
  <si>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</si>
  <si>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</si>
  <si>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</si>
  <si>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</si>
  <si>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</si>
  <si>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</si>
  <si>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</si>
  <si>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</si>
  <si>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</si>
  <si>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</si>
  <si>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</si>
  <si>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</si>
  <si>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</si>
  <si>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</si>
  <si>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</si>
  <si>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</si>
  <si>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</si>
  <si>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</si>
  <si>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</si>
  <si>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</si>
  <si>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</si>
  <si>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</si>
  <si>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</si>
  <si>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</si>
  <si>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</si>
  <si>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</si>
  <si>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</si>
  <si>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</si>
  <si>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</si>
  <si>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</si>
  <si>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</si>
  <si>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</si>
  <si>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</si>
  <si>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</si>
  <si>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</si>
  <si>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</si>
  <si>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</si>
  <si>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</si>
  <si>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</si>
  <si>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</si>
  <si>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</si>
  <si>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</si>
  <si>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</si>
  <si>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</si>
  <si>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</si>
  <si>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</si>
  <si>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</si>
  <si>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</si>
  <si>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</si>
  <si>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</si>
  <si>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</si>
  <si>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</si>
  <si>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</si>
  <si>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</si>
  <si>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</si>
  <si>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</si>
  <si>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</si>
  <si>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</si>
  <si>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</si>
  <si>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</si>
  <si>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</si>
  <si>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</si>
  <si>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</si>
  <si>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</si>
  <si>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</si>
  <si>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</si>
  <si>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</si>
  <si>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</si>
  <si>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</si>
  <si>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</si>
  <si>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</si>
  <si>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</si>
  <si>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</si>
  <si>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</si>
  <si>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</si>
  <si>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</si>
  <si>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</si>
  <si>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</si>
  <si>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</si>
  <si>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</si>
  <si>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</si>
  <si>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</si>
  <si>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</si>
  <si>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</si>
  <si>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</si>
  <si>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</si>
  <si>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</si>
  <si>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</si>
  <si>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</si>
  <si>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</si>
  <si>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</si>
  <si>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</si>
  <si>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</si>
  <si>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</si>
  <si>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</si>
  <si>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</si>
  <si>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</si>
  <si>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</si>
  <si>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</si>
  <si>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</si>
  <si>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</si>
  <si>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</si>
  <si>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</si>
  <si>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</si>
  <si>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</si>
  <si>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</si>
  <si>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</si>
  <si>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</si>
  <si>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</si>
  <si>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</si>
  <si>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</si>
  <si>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</si>
  <si>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</si>
  <si>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</si>
  <si>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</si>
  <si>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</si>
  <si>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</si>
  <si>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</si>
  <si>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</si>
  <si>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</si>
  <si>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</si>
  <si>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</si>
  <si>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</si>
  <si>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</si>
  <si>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</si>
  <si>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</si>
  <si>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</si>
  <si>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</si>
  <si>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</si>
  <si>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</si>
  <si>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</si>
  <si>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</si>
  <si>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</si>
  <si>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</si>
  <si>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</si>
  <si>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</si>
  <si>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</si>
  <si>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</si>
  <si>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</si>
  <si>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</si>
  <si>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</si>
  <si>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</si>
  <si>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</si>
  <si>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</si>
  <si>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</si>
  <si>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</si>
  <si>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</si>
  <si>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</si>
  <si>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</si>
  <si>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</si>
  <si>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</si>
  <si>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</si>
  <si>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</si>
  <si>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</si>
  <si>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</si>
  <si>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</si>
  <si>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</si>
  <si>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</si>
  <si>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</si>
  <si>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</si>
  <si>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</si>
  <si>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</si>
  <si>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</si>
  <si>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</si>
  <si>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</si>
  <si>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</si>
  <si>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</si>
  <si>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</si>
  <si>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</si>
  <si>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</si>
  <si>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</si>
  <si>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</si>
  <si>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</si>
  <si>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</si>
  <si>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</si>
  <si>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</si>
  <si>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</si>
  <si>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</si>
  <si>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</si>
  <si>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</si>
  <si>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</si>
  <si>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</si>
  <si>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</si>
  <si>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</si>
  <si>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</si>
  <si>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</si>
  <si>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</si>
  <si>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</si>
  <si>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</si>
  <si>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</si>
  <si>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</si>
  <si>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</si>
  <si>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</si>
  <si>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</si>
  <si>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</si>
  <si>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</si>
  <si>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</si>
  <si>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</si>
  <si>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</si>
  <si>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</si>
  <si>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</si>
  <si>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</si>
  <si>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</si>
  <si>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</si>
  <si>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</si>
  <si>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</si>
  <si>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</si>
  <si>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</si>
  <si>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</si>
  <si>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</si>
  <si>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</si>
  <si>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</si>
  <si>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</si>
  <si>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</si>
  <si>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</si>
  <si>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</si>
  <si>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</si>
  <si>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</si>
  <si>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</si>
  <si>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</si>
  <si>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</si>
  <si>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</si>
  <si>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</si>
  <si>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</si>
  <si>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</si>
  <si>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</si>
  <si>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</si>
  <si>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</si>
  <si>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</si>
  <si>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</si>
  <si>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</si>
  <si>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</si>
  <si>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</si>
  <si>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</si>
  <si>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</si>
  <si>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</si>
  <si>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</si>
  <si>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</si>
  <si>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</si>
  <si>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</si>
  <si>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</si>
  <si>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</si>
  <si>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</si>
  <si>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</si>
  <si>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</si>
  <si>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</si>
  <si>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</si>
  <si>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</si>
  <si>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</si>
  <si>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</si>
  <si>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</si>
  <si>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</si>
  <si>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</si>
  <si>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</si>
  <si>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</si>
  <si>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</si>
  <si>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</si>
  <si>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</si>
  <si>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</si>
  <si>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</si>
  <si>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</si>
  <si>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</si>
  <si>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</si>
  <si>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</si>
  <si>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</si>
  <si>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</si>
  <si>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</si>
  <si>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</si>
  <si>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</si>
  <si>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</si>
  <si>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</si>
  <si>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</si>
  <si>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</si>
  <si>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</si>
  <si>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</si>
  <si>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</si>
  <si>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</si>
  <si>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</si>
  <si>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</si>
  <si>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</si>
  <si>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</si>
  <si>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</si>
  <si>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</si>
  <si>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</si>
  <si>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</si>
  <si>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</si>
  <si>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</si>
  <si>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</si>
  <si>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</si>
  <si>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</si>
  <si>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</si>
  <si>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</si>
  <si>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</si>
  <si>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</si>
  <si>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</si>
  <si>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</si>
  <si>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</si>
  <si>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</si>
  <si>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</si>
  <si>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</si>
  <si>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</si>
  <si>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</si>
  <si>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</si>
  <si>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</si>
  <si>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</si>
  <si>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</si>
  <si>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</si>
  <si>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</si>
  <si>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</si>
  <si>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</si>
  <si>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</si>
  <si>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</si>
  <si>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</si>
  <si>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</si>
  <si>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</si>
  <si>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</si>
  <si>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</si>
  <si>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</si>
  <si>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</si>
  <si>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</si>
  <si>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</si>
  <si>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</si>
  <si>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</si>
  <si>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</si>
  <si>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</si>
  <si>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</si>
  <si>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</si>
  <si>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</si>
  <si>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</si>
  <si>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</si>
  <si>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</si>
  <si>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</si>
  <si>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</si>
  <si>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</si>
  <si>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</si>
  <si>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</si>
  <si>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</si>
  <si>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</si>
  <si>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</si>
  <si>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</si>
  <si>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</si>
  <si>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</si>
  <si>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</si>
  <si>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</si>
  <si>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</si>
  <si>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</si>
  <si>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</si>
  <si>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</si>
  <si>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</si>
  <si>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</si>
  <si>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</si>
  <si>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</si>
  <si>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</si>
  <si>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</si>
  <si>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</si>
  <si>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</si>
  <si>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</si>
  <si>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</si>
  <si>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</si>
  <si>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</si>
  <si>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</si>
  <si>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</si>
  <si>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</si>
  <si>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</si>
  <si>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</si>
  <si>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</si>
  <si>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</si>
  <si>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</si>
  <si>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</si>
  <si>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</si>
  <si>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</si>
  <si>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</si>
  <si>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</si>
  <si>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</si>
  <si>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</si>
  <si>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</si>
  <si>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</si>
  <si>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</si>
  <si>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</si>
  <si>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</si>
  <si>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</si>
  <si>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</si>
  <si>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</si>
  <si>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</si>
  <si>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</si>
  <si>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</si>
  <si>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</si>
  <si>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</si>
  <si>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</si>
  <si>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</si>
  <si>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</si>
  <si>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</si>
  <si>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</si>
  <si>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</si>
  <si>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</si>
  <si>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</si>
  <si>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</si>
  <si>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</si>
  <si>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</si>
  <si>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</si>
  <si>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</si>
  <si>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</si>
  <si>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</si>
  <si>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</si>
  <si>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</si>
  <si>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</si>
  <si>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</si>
  <si>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</si>
  <si>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</si>
  <si>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</si>
  <si>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</si>
  <si>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</si>
  <si>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</si>
  <si>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</si>
  <si>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</si>
  <si>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</si>
  <si>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</si>
  <si>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</si>
  <si>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</si>
  <si>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</si>
  <si>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</si>
  <si>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</si>
  <si>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</si>
  <si>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</si>
  <si>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</si>
  <si>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</si>
  <si>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</si>
  <si>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</si>
  <si>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</si>
  <si>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</si>
  <si>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</si>
  <si>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</si>
  <si>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</si>
  <si>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</si>
  <si>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</si>
  <si>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</si>
  <si>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</si>
  <si>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</si>
  <si>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</si>
  <si>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</si>
  <si>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</si>
  <si>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</si>
  <si>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</si>
  <si>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</si>
  <si>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</si>
  <si>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</si>
  <si>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</si>
  <si>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</si>
  <si>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</si>
  <si>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</si>
  <si>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</si>
  <si>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</si>
  <si>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</si>
  <si>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</si>
  <si>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</si>
  <si>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</si>
  <si>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</si>
  <si>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</si>
  <si>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</si>
  <si>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</si>
  <si>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</si>
  <si>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</si>
  <si>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</si>
  <si>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</si>
  <si>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</si>
  <si>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</si>
  <si>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</si>
  <si>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</si>
  <si>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</si>
  <si>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</si>
  <si>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</si>
  <si>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</si>
  <si>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</si>
  <si>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</si>
  <si>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</si>
  <si>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</si>
  <si>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</si>
  <si>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</si>
  <si>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</si>
  <si>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</si>
  <si>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</si>
  <si>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</si>
  <si>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</si>
  <si>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</si>
  <si>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</si>
  <si>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</si>
  <si>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</si>
  <si>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</si>
  <si>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</si>
  <si>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</si>
  <si>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</si>
  <si>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</si>
  <si>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</si>
  <si>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</si>
  <si>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</si>
  <si>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</si>
  <si>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</si>
  <si>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</si>
  <si>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</si>
  <si>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</si>
  <si>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</si>
  <si>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</si>
  <si>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</si>
  <si>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</si>
  <si>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</si>
  <si>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</si>
  <si>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</si>
  <si>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</si>
  <si>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</si>
  <si>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</si>
  <si>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</si>
  <si>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</si>
  <si>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</si>
  <si>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</si>
  <si>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</si>
  <si>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</si>
  <si>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</si>
  <si>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</si>
  <si>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</si>
  <si>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</si>
  <si>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</si>
  <si>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</si>
  <si>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</si>
  <si>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</si>
  <si>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</si>
  <si>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</si>
  <si>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</si>
  <si>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</si>
  <si>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</si>
  <si>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</si>
  <si>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</si>
  <si>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</si>
  <si>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</si>
  <si>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</si>
  <si>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</si>
  <si>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</si>
  <si>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</si>
  <si>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</si>
  <si>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</si>
  <si>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</si>
  <si>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</si>
  <si>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</si>
  <si>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</si>
  <si>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</si>
  <si>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</si>
  <si>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</si>
  <si>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</si>
  <si>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</si>
  <si>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</si>
  <si>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</si>
  <si>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</si>
  <si>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</si>
  <si>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</si>
  <si>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</si>
  <si>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</si>
  <si>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</si>
  <si>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</si>
  <si>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</si>
  <si>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</si>
  <si>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</si>
  <si>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</si>
  <si>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</si>
  <si>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</si>
  <si>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</si>
  <si>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</si>
  <si>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</si>
  <si>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</si>
  <si>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</si>
  <si>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</si>
  <si>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</si>
  <si>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</si>
  <si>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</si>
  <si>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</si>
  <si>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</si>
  <si>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</si>
  <si>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</si>
  <si>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</si>
  <si>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</si>
  <si>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</si>
  <si>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</si>
  <si>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</si>
  <si>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</si>
  <si>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</si>
  <si>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</si>
  <si>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</si>
  <si>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</si>
  <si>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</si>
  <si>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</si>
  <si>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</si>
  <si>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</si>
  <si>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</si>
  <si>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</si>
  <si>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</si>
  <si>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</si>
  <si>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</si>
  <si>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</si>
  <si>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</si>
  <si>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</si>
  <si>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</si>
  <si>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</si>
  <si>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</si>
  <si>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</si>
  <si>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</si>
  <si>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</si>
  <si>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</si>
  <si>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</si>
  <si>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</si>
  <si>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</si>
  <si>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</si>
  <si>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</si>
  <si>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</si>
  <si>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</si>
  <si>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</si>
  <si>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</si>
  <si>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</si>
  <si>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</si>
  <si>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</si>
  <si>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</si>
  <si>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</si>
  <si>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</si>
  <si>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</si>
  <si>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</si>
  <si>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</si>
  <si>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</si>
  <si>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</si>
  <si>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</si>
  <si>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</si>
  <si>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</si>
  <si>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</si>
  <si>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</si>
  <si>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</si>
  <si>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</si>
  <si>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</si>
  <si>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</si>
  <si>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</si>
  <si>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</si>
  <si>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</si>
  <si>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</si>
  <si>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</si>
  <si>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</si>
  <si>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</si>
  <si>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</si>
  <si>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</si>
  <si>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</si>
  <si>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</si>
  <si>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</si>
  <si>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</si>
  <si>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</si>
  <si>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</si>
  <si>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</si>
  <si>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</si>
  <si>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</si>
  <si>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</si>
  <si>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</si>
  <si>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</si>
  <si>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</si>
  <si>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</si>
  <si>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</si>
  <si>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</si>
  <si>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</si>
  <si>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</si>
  <si>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</si>
  <si>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</si>
  <si>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</si>
  <si>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</si>
  <si>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</si>
  <si>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</si>
  <si>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</si>
  <si>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</si>
  <si>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</si>
  <si>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</si>
  <si>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</si>
  <si>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</si>
  <si>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</si>
  <si>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</si>
  <si>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</si>
  <si>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</si>
  <si>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</si>
  <si>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</si>
  <si>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</si>
  <si>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</si>
  <si>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</si>
  <si>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</si>
  <si>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</si>
  <si>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</si>
  <si>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</si>
  <si>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</si>
  <si>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</si>
  <si>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</si>
  <si>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</si>
  <si>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</si>
  <si>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</si>
  <si>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</si>
  <si>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</si>
  <si>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</si>
  <si>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</si>
  <si>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</si>
  <si>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</si>
  <si>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</si>
  <si>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</si>
  <si>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</si>
  <si>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</si>
  <si>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</si>
  <si>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</si>
  <si>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</si>
  <si>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</si>
  <si>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</si>
  <si>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</si>
  <si>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</si>
  <si>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</si>
  <si>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</si>
  <si>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</si>
  <si>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</si>
  <si>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</si>
  <si>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</si>
  <si>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</si>
  <si>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</si>
  <si>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</si>
  <si>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</si>
  <si>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</si>
  <si>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</si>
  <si>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</si>
  <si>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</si>
  <si>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</si>
  <si>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</si>
  <si>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</si>
  <si>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</si>
  <si>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</si>
  <si>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</si>
  <si>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</si>
  <si>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</si>
  <si>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</si>
  <si>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</si>
  <si>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</si>
  <si>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</si>
  <si>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</si>
  <si>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</si>
  <si>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</si>
  <si>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</si>
  <si>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</si>
  <si>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</si>
  <si>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</si>
  <si>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</si>
  <si>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</si>
  <si>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</si>
  <si>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</si>
  <si>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</si>
  <si>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</si>
  <si>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</si>
  <si>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</si>
  <si>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</si>
  <si>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</si>
  <si>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</si>
  <si>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</si>
  <si>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</si>
  <si>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</si>
  <si>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</si>
  <si>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</si>
  <si>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</si>
  <si>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</si>
  <si>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</si>
  <si>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</si>
  <si>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</si>
  <si>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</si>
  <si>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</si>
  <si>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</si>
  <si>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</si>
  <si>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</si>
  <si>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</si>
  <si>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</si>
  <si>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</si>
  <si>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</si>
  <si>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</si>
  <si>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</si>
  <si>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</si>
  <si>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</si>
  <si>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</si>
  <si>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</si>
  <si>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</si>
  <si>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</si>
  <si>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</si>
  <si>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</si>
  <si>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</si>
  <si>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</si>
  <si>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</si>
  <si>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</si>
  <si>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</si>
  <si>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</si>
  <si>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</si>
  <si>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</si>
  <si>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</si>
  <si>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</si>
  <si>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</si>
  <si>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</si>
  <si>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</si>
  <si>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</si>
  <si>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</si>
  <si>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</si>
  <si>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</si>
  <si>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</si>
  <si>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</si>
  <si>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</si>
  <si>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</si>
  <si>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</si>
  <si>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</si>
  <si>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</si>
  <si>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</si>
  <si>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</si>
  <si>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</si>
  <si>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</si>
  <si>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</si>
  <si>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</si>
  <si>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</si>
  <si>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</si>
  <si>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</si>
  <si>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</si>
  <si>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</si>
  <si>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</si>
  <si>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</si>
  <si>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</si>
  <si>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</si>
  <si>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</si>
  <si>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</si>
  <si>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</si>
  <si>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</si>
  <si>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</si>
  <si>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</si>
  <si>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</si>
  <si>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</si>
  <si>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</si>
  <si>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</si>
  <si>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</si>
  <si>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</si>
  <si>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</si>
  <si>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</si>
  <si>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</si>
  <si>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</si>
  <si>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</si>
  <si>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</si>
  <si>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</si>
  <si>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</si>
  <si>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</si>
  <si>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</si>
  <si>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</si>
  <si>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</si>
  <si>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</si>
  <si>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</si>
  <si>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</si>
  <si>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</si>
  <si>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</si>
  <si>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</si>
  <si>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</si>
  <si>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</si>
  <si>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</si>
  <si>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</si>
  <si>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</si>
  <si>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</si>
  <si>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</si>
  <si>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</si>
  <si>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</si>
  <si>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</si>
  <si>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</si>
  <si>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</si>
  <si>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</si>
  <si>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</si>
  <si>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</si>
  <si>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</si>
  <si>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</si>
  <si>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</si>
  <si>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</si>
  <si>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</si>
  <si>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</si>
  <si>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</si>
  <si>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</si>
  <si>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</si>
  <si>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</si>
  <si>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</si>
  <si>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</si>
  <si>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</si>
  <si>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</si>
  <si>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</si>
  <si>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</si>
  <si>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</si>
  <si>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</si>
  <si>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</si>
  <si>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</si>
  <si>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</si>
  <si>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</si>
  <si>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</si>
  <si>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</si>
  <si>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</si>
  <si>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</si>
  <si>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</si>
  <si>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</si>
  <si>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</si>
  <si>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</si>
  <si>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</si>
  <si>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</si>
  <si>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</si>
  <si>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</si>
  <si>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</si>
  <si>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</si>
  <si>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</si>
  <si>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</si>
  <si>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</si>
  <si>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</si>
  <si>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</si>
  <si>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</si>
  <si>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</si>
  <si>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</si>
  <si>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</si>
  <si>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</si>
  <si>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</si>
  <si>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</si>
  <si>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</si>
  <si>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</si>
  <si>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</si>
  <si>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</si>
  <si>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</si>
  <si>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</si>
  <si>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</si>
  <si>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</si>
  <si>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</si>
  <si>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</si>
  <si>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</si>
  <si>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</si>
  <si>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</si>
  <si>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</si>
  <si>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</si>
  <si>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</si>
  <si>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</si>
  <si>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</si>
  <si>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</si>
  <si>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</si>
  <si>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</si>
  <si>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</si>
  <si>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</si>
  <si>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</si>
  <si>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</si>
  <si>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</si>
  <si>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</si>
  <si>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</si>
  <si>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</si>
  <si>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</si>
  <si>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</si>
  <si>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</si>
  <si>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</si>
  <si>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</si>
  <si>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</si>
  <si>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</si>
  <si>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</si>
  <si>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</si>
  <si>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</si>
  <si>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</si>
  <si>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</si>
  <si>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</si>
  <si>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</si>
  <si>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</si>
  <si>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</si>
  <si>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</si>
  <si>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</si>
  <si>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</si>
  <si>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</si>
  <si>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</si>
  <si>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</si>
  <si>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</si>
  <si>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</si>
  <si>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</si>
  <si>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</si>
  <si>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</si>
  <si>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</si>
  <si>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</si>
  <si>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</si>
  <si>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</si>
  <si>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</si>
  <si>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</si>
  <si>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</si>
  <si>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</si>
  <si>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</si>
  <si>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</si>
  <si>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</si>
  <si>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</si>
  <si>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</si>
  <si>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</si>
  <si>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</si>
  <si>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</si>
  <si>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</si>
  <si>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</si>
  <si>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</si>
  <si>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</si>
  <si>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</si>
  <si>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</si>
  <si>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</si>
  <si>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</si>
  <si>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</si>
  <si>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</si>
  <si>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</si>
  <si>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</si>
  <si>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</si>
  <si>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</si>
  <si>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</si>
  <si>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</si>
  <si>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</si>
  <si>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</si>
  <si>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</si>
  <si>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</si>
  <si>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</si>
  <si>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</si>
  <si>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</si>
  <si>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</si>
  <si>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</si>
  <si>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</si>
  <si>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</si>
  <si>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</si>
  <si>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</si>
  <si>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</si>
  <si>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</si>
  <si>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</si>
  <si>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</si>
  <si>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</si>
  <si>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</si>
  <si>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</si>
  <si>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</si>
  <si>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</si>
  <si>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</si>
  <si>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</si>
  <si>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</si>
  <si>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</si>
  <si>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</si>
  <si>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</si>
  <si>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</si>
  <si>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</si>
  <si>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</si>
  <si>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</si>
  <si>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</si>
  <si>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</si>
  <si>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</si>
  <si>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</si>
  <si>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</si>
  <si>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</si>
  <si>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</si>
  <si>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</si>
  <si>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</si>
  <si>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</si>
  <si>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</si>
  <si>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</si>
  <si>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</si>
  <si>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</si>
  <si>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</si>
  <si>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</si>
  <si>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</si>
  <si>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</si>
  <si>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</si>
  <si>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</si>
  <si>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</si>
  <si>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</si>
  <si>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</si>
  <si>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</si>
  <si>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</si>
  <si>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</si>
  <si>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</si>
  <si>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</si>
  <si>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</si>
  <si>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</si>
  <si>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</si>
  <si>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</si>
  <si>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</si>
  <si>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</si>
  <si>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</si>
  <si>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</si>
  <si>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</si>
  <si>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</si>
  <si>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</si>
  <si>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</si>
  <si>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</si>
  <si>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</si>
  <si>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</si>
  <si>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</si>
  <si>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</si>
  <si>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</si>
  <si>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</si>
  <si>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</si>
  <si>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</si>
  <si>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</si>
  <si>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</si>
  <si>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</si>
  <si>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</si>
  <si>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</si>
  <si>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</si>
  <si>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</si>
  <si>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</si>
  <si>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</si>
  <si>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</si>
  <si>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</si>
  <si>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</si>
  <si>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</si>
  <si>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</si>
  <si>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</si>
  <si>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</si>
  <si>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</si>
  <si>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</si>
  <si>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</si>
  <si>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</si>
  <si>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</si>
  <si>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</si>
  <si>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</si>
  <si>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</si>
  <si>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</si>
  <si>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</si>
  <si>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</si>
  <si>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</si>
  <si>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</si>
  <si>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</si>
  <si>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</si>
  <si>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</si>
  <si>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</si>
  <si>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</si>
  <si>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</si>
  <si>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</si>
  <si>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</si>
  <si>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</si>
  <si>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</si>
  <si>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</si>
  <si>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</si>
  <si>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</si>
  <si>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</si>
  <si>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</si>
  <si>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</si>
  <si>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</si>
  <si>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</si>
  <si>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</si>
  <si>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</si>
  <si>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</si>
  <si>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</si>
  <si>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</si>
  <si>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</si>
  <si>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</si>
  <si>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</si>
  <si>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</si>
  <si>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</si>
  <si>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</si>
  <si>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</si>
  <si>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</si>
  <si>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</si>
  <si>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</si>
  <si>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</si>
  <si>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</si>
  <si>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</si>
  <si>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</si>
  <si>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</si>
  <si>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</si>
  <si>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</si>
  <si>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</si>
  <si>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</si>
  <si>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</si>
  <si>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</si>
  <si>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</si>
  <si>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</si>
  <si>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</si>
  <si>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</si>
  <si>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</si>
  <si>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</si>
  <si>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</si>
  <si>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</si>
  <si>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</si>
  <si>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</si>
  <si>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</si>
  <si>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</si>
  <si>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</si>
  <si>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</si>
  <si>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</si>
  <si>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</si>
  <si>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</si>
  <si>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</si>
  <si>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</si>
  <si>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</si>
  <si>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</si>
  <si>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</si>
  <si>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</si>
  <si>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</si>
  <si>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</si>
  <si>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</si>
  <si>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</si>
  <si>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</si>
  <si>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</si>
  <si>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</si>
  <si>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</si>
  <si>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</si>
  <si>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</si>
  <si>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</si>
  <si>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</si>
  <si>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</si>
  <si>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</si>
  <si>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</si>
  <si>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</si>
  <si>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</si>
  <si>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</si>
  <si>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</si>
  <si>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</si>
  <si>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</si>
  <si>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</si>
  <si>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</si>
  <si>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</si>
  <si>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</si>
  <si>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</si>
  <si>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</si>
  <si>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</si>
  <si>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</si>
  <si>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</si>
  <si>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</si>
  <si>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</si>
  <si>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</si>
  <si>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</si>
  <si>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</si>
  <si>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</si>
  <si>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</si>
  <si>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</si>
  <si>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</si>
  <si>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</si>
  <si>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</si>
  <si>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</si>
  <si>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</si>
  <si>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</si>
  <si>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</si>
  <si>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</si>
  <si>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</si>
  <si>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</si>
  <si>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</si>
  <si>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</si>
  <si>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</si>
  <si>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</si>
  <si>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</si>
  <si>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</si>
  <si>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</si>
  <si>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</si>
  <si>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</si>
  <si>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</si>
  <si>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</si>
  <si>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</si>
  <si>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</si>
  <si>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</si>
  <si>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</si>
  <si>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</si>
  <si>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</si>
  <si>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</si>
  <si>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</si>
  <si>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</si>
  <si>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</si>
  <si>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</si>
  <si>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</si>
  <si>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</si>
  <si>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</si>
  <si>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</si>
  <si>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</si>
  <si>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</si>
  <si>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</si>
  <si>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</si>
  <si>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</si>
  <si>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</si>
  <si>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</si>
  <si>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</si>
  <si>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</si>
  <si>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</si>
  <si>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</si>
  <si>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</si>
  <si>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</si>
  <si>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</si>
  <si>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</si>
  <si>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</si>
  <si>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</si>
  <si>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</si>
  <si>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</si>
  <si>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</si>
  <si>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</si>
  <si>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</si>
  <si>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</si>
  <si>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</si>
  <si>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</si>
  <si>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</si>
  <si>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</si>
  <si>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</si>
  <si>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</si>
  <si>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</si>
  <si>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</si>
  <si>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</si>
  <si>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</si>
  <si>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</si>
  <si>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</si>
  <si>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</si>
  <si>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</si>
  <si>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</si>
  <si>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</si>
  <si>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</si>
  <si>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</si>
  <si>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</si>
  <si>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</si>
  <si>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</si>
  <si>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</si>
  <si>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</si>
  <si>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</si>
  <si>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</si>
  <si>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</si>
  <si>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</si>
  <si>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</si>
  <si>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</si>
  <si>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</si>
  <si>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</si>
  <si>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</si>
  <si>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</si>
  <si>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</si>
  <si>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</si>
  <si>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</si>
  <si>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</si>
  <si>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</si>
  <si>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</si>
  <si>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</si>
  <si>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</si>
  <si>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</si>
  <si>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</si>
  <si>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</si>
  <si>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</si>
  <si>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</si>
  <si>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</si>
  <si>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</si>
  <si>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</si>
  <si>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</si>
  <si>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</si>
  <si>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</si>
  <si>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</si>
  <si>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</si>
  <si>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</si>
  <si>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</si>
  <si>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</si>
  <si>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</si>
  <si>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</si>
  <si>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</si>
  <si>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</si>
  <si>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</si>
  <si>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</si>
  <si>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</si>
  <si>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</si>
  <si>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</si>
  <si>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</si>
  <si>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</si>
  <si>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</si>
  <si>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</si>
  <si>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</si>
  <si>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</si>
  <si>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</si>
  <si>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</si>
  <si>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</si>
  <si>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</si>
  <si>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</si>
  <si>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</si>
  <si>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</si>
  <si>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</si>
  <si>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</si>
  <si>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</si>
  <si>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</si>
  <si>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</si>
  <si>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</si>
  <si>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</si>
  <si>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</si>
  <si>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</si>
  <si>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</si>
  <si>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</si>
  <si>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</si>
  <si>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</si>
  <si>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</si>
  <si>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</si>
  <si>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</si>
  <si>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</si>
  <si>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</si>
  <si>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</si>
  <si>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</si>
  <si>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</si>
  <si>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</si>
  <si>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</si>
  <si>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</si>
  <si>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</si>
  <si>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</si>
  <si>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</si>
  <si>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</si>
  <si>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</si>
  <si>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</si>
  <si>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</si>
  <si>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</si>
  <si>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</si>
  <si>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</si>
  <si>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</si>
  <si>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</si>
  <si>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</si>
  <si>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</si>
  <si>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</si>
  <si>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</si>
  <si>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</si>
  <si>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</si>
  <si>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</si>
  <si>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</si>
  <si>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</si>
  <si>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</si>
  <si>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</si>
  <si>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</si>
  <si>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</si>
  <si>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</si>
  <si>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</si>
  <si>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</si>
  <si>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</si>
  <si>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</si>
  <si>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</si>
  <si>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</si>
  <si>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</si>
  <si>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</si>
  <si>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</si>
  <si>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</si>
  <si>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</si>
  <si>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</si>
  <si>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</si>
  <si>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</si>
  <si>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</si>
  <si>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</si>
  <si>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</si>
  <si>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</si>
  <si>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</si>
  <si>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</si>
  <si>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</si>
  <si>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</si>
  <si>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</si>
  <si>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</si>
  <si>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</si>
  <si>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</si>
  <si>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</si>
  <si>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</si>
  <si>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</si>
  <si>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</si>
  <si>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</si>
  <si>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</si>
  <si>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</si>
  <si>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</si>
  <si>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</si>
  <si>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</si>
  <si>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</si>
  <si>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</si>
  <si>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</si>
  <si>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</si>
  <si>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</si>
  <si>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</si>
  <si>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</si>
  <si>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</si>
  <si>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</si>
  <si>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</si>
  <si>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</si>
  <si>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</si>
  <si>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</si>
  <si>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</si>
  <si>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</si>
  <si>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</si>
  <si>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</si>
  <si>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</si>
  <si>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</si>
  <si>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</si>
  <si>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</si>
  <si>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</si>
  <si>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</si>
  <si>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</si>
  <si>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</si>
  <si>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</si>
  <si>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</si>
  <si>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</si>
  <si>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</si>
  <si>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</si>
  <si>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</si>
  <si>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</si>
  <si>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</si>
  <si>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</si>
  <si>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</si>
  <si>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</si>
  <si>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</si>
  <si>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</si>
  <si>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</si>
  <si>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</si>
  <si>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</si>
  <si>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</si>
  <si>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</si>
  <si>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</si>
  <si>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</si>
  <si>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</si>
  <si>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</si>
  <si>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</si>
  <si>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</si>
  <si>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</si>
  <si>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</si>
  <si>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</si>
  <si>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</si>
  <si>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</si>
  <si>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</si>
  <si>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</si>
  <si>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</si>
  <si>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</si>
  <si>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</si>
  <si>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</si>
  <si>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</si>
  <si>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</si>
  <si>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</si>
  <si>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</si>
  <si>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</si>
  <si>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</si>
  <si>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</si>
  <si>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</si>
  <si>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</si>
  <si>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</si>
  <si>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</si>
  <si>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</si>
  <si>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</si>
  <si>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</si>
  <si>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</si>
  <si>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</si>
  <si>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</si>
  <si>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</si>
  <si>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</si>
  <si>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</si>
  <si>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</si>
  <si>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</si>
  <si>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</si>
  <si>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</si>
  <si>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</si>
  <si>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</si>
  <si>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</si>
  <si>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</si>
  <si>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</si>
  <si>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</si>
  <si>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</si>
  <si>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</si>
  <si>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</si>
  <si>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</si>
  <si>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</si>
  <si>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</si>
  <si>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</si>
  <si>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</si>
  <si>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</si>
  <si>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</si>
  <si>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</si>
  <si>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</si>
  <si>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</si>
  <si>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</si>
  <si>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</si>
  <si>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</si>
  <si>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</si>
  <si>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</si>
  <si>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</si>
  <si>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</si>
  <si>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</si>
  <si>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</si>
  <si>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</si>
  <si>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</si>
  <si>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</si>
  <si>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</si>
  <si>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</si>
  <si>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</si>
  <si>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</si>
  <si>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</si>
  <si>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</si>
  <si>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</si>
  <si>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</si>
  <si>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</si>
  <si>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</si>
  <si>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</si>
  <si>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</si>
  <si>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</si>
  <si>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</si>
  <si>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</si>
  <si>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</si>
  <si>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</si>
  <si>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</si>
  <si>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</si>
  <si>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</si>
  <si>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</si>
  <si>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</si>
  <si>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</si>
  <si>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</si>
  <si>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</si>
  <si>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</si>
  <si>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</si>
  <si>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</si>
  <si>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</si>
  <si>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</si>
  <si>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</si>
  <si>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</si>
  <si>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</si>
  <si>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</si>
  <si>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</si>
  <si>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</si>
  <si>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</si>
  <si>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</si>
  <si>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</si>
  <si>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</si>
  <si>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</si>
  <si>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</si>
  <si>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</si>
  <si>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</si>
  <si>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</si>
  <si>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</si>
  <si>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</si>
  <si>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</si>
  <si>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</si>
  <si>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</si>
  <si>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</si>
  <si>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</si>
  <si>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</si>
  <si>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</si>
  <si>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</si>
  <si>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</si>
  <si>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</si>
  <si>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</si>
  <si>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</si>
  <si>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</si>
  <si>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</si>
  <si>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</si>
  <si>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</si>
  <si>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</si>
  <si>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</si>
  <si>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</si>
  <si>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</si>
  <si>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</si>
  <si>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</si>
  <si>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</si>
  <si>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</si>
  <si>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</si>
  <si>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</si>
  <si>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</si>
  <si>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</si>
  <si>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</si>
  <si>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</si>
  <si>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</si>
  <si>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</si>
  <si>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</si>
  <si>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</si>
  <si>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</si>
  <si>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</si>
  <si>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</si>
  <si>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</si>
  <si>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</si>
  <si>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</si>
  <si>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</si>
  <si>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</si>
  <si>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</si>
  <si>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</si>
  <si>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</si>
  <si>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</si>
  <si>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</si>
  <si>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</si>
  <si>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</si>
  <si>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</si>
  <si>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</si>
  <si>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</si>
  <si>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</si>
  <si>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</si>
  <si>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</si>
  <si>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</si>
  <si>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</si>
  <si>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</si>
  <si>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</si>
  <si>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</si>
  <si>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</si>
  <si>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</si>
  <si>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</si>
  <si>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</si>
  <si>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</si>
  <si>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</si>
  <si>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</si>
  <si>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</si>
  <si>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</si>
  <si>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</si>
  <si>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</si>
  <si>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</si>
  <si>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</si>
  <si>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</si>
  <si>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</si>
  <si>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</si>
  <si>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</si>
  <si>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</si>
  <si>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</si>
  <si>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</si>
  <si>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</si>
  <si>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</si>
  <si>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</si>
  <si>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</si>
  <si>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</si>
  <si>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</si>
  <si>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</si>
  <si>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</si>
  <si>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</si>
  <si>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</si>
  <si>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</si>
  <si>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</si>
  <si>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</si>
  <si>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</si>
  <si>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</si>
  <si>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</si>
  <si>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</si>
  <si>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</si>
  <si>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</si>
  <si>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</si>
  <si>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</si>
  <si>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</si>
  <si>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</si>
  <si>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</si>
  <si>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</si>
  <si>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</si>
  <si>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</si>
  <si>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</si>
  <si>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</si>
  <si>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</si>
  <si>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</si>
  <si>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</si>
  <si>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</si>
  <si>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</si>
  <si>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</si>
  <si>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</si>
  <si>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</si>
  <si>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</si>
  <si>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</si>
  <si>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</si>
  <si>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</si>
  <si>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</si>
  <si>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</si>
  <si>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</si>
  <si>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</si>
  <si>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</si>
  <si>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</si>
  <si>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</si>
  <si>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</si>
  <si>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</si>
  <si>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</si>
  <si>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</si>
  <si>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</si>
  <si>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</si>
  <si>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</si>
  <si>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</si>
  <si>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</si>
  <si>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</si>
  <si>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</si>
  <si>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</si>
  <si>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</si>
  <si>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</si>
  <si>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</si>
  <si>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</si>
  <si>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</si>
  <si>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</si>
  <si>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</si>
  <si>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</si>
  <si>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</si>
  <si>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</si>
  <si>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</si>
  <si>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</si>
  <si>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</si>
  <si>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</si>
  <si>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</si>
  <si>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</si>
  <si>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</si>
  <si>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</si>
  <si>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</si>
  <si>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</si>
  <si>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</si>
  <si>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</si>
  <si>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</si>
  <si>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</si>
  <si>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</si>
  <si>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</si>
  <si>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</si>
  <si>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</si>
  <si>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</si>
  <si>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</si>
  <si>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</si>
  <si>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</si>
  <si>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</si>
  <si>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</si>
  <si>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</si>
  <si>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</si>
  <si>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</si>
  <si>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</si>
  <si>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</si>
  <si>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</si>
  <si>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</si>
  <si>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</si>
  <si>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</si>
  <si>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</si>
  <si>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</si>
  <si>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</si>
  <si>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</si>
  <si>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</si>
  <si>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</si>
  <si>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</si>
  <si>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</si>
  <si>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</si>
  <si>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</si>
  <si>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</si>
  <si>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</si>
  <si>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</si>
  <si>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</si>
  <si>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</si>
  <si>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</si>
  <si>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</si>
  <si>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</si>
  <si>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</si>
  <si>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</si>
  <si>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</si>
  <si>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</si>
  <si>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</si>
  <si>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</si>
  <si>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</si>
  <si>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</si>
  <si>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</si>
  <si>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</si>
  <si>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</si>
  <si>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</si>
  <si>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</si>
  <si>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</si>
  <si>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</si>
  <si>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</si>
  <si>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</si>
  <si>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</si>
  <si>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</si>
  <si>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</si>
  <si>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</si>
  <si>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</si>
  <si>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</si>
  <si>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</si>
  <si>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</si>
  <si>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</si>
  <si>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</si>
  <si>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</si>
  <si>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</si>
  <si>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</si>
  <si>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</si>
  <si>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</si>
  <si>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</si>
  <si>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</si>
  <si>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</si>
  <si>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</si>
  <si>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</si>
  <si>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</si>
  <si>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</si>
  <si>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</si>
  <si>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</si>
  <si>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</si>
  <si>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</si>
  <si>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</si>
  <si>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</si>
  <si>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</si>
  <si>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</si>
  <si>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</si>
  <si>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</si>
  <si>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</si>
  <si>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</si>
  <si>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</si>
  <si>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</si>
  <si>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</si>
  <si>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</si>
  <si>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</si>
  <si>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</si>
  <si>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</si>
  <si>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</si>
  <si>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</si>
  <si>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</si>
  <si>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</si>
  <si>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</si>
  <si>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</si>
  <si>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</si>
  <si>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</si>
  <si>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</si>
  <si>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</si>
  <si>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</si>
  <si>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</si>
  <si>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</si>
  <si>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</si>
  <si>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</si>
  <si>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</si>
  <si>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</si>
  <si>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</si>
  <si>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</si>
  <si>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</si>
  <si>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</si>
  <si>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</si>
  <si>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</si>
  <si>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</si>
  <si>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</si>
  <si>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</si>
  <si>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</si>
  <si>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</si>
  <si>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</si>
  <si>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</si>
  <si>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</si>
  <si>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</si>
  <si>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</si>
  <si>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</si>
  <si>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</si>
  <si>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</si>
  <si>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</si>
  <si>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</si>
  <si>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</si>
  <si>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</si>
  <si>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</si>
  <si>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</si>
  <si>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</si>
  <si>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</si>
  <si>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</si>
  <si>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</si>
  <si>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</si>
  <si>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</si>
  <si>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</si>
  <si>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</si>
  <si>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</si>
  <si>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</si>
  <si>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</si>
  <si>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</si>
  <si>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</si>
  <si>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</si>
  <si>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</si>
  <si>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</si>
  <si>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</si>
  <si>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</si>
  <si>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</si>
  <si>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</si>
  <si>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</si>
  <si>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</si>
  <si>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</si>
  <si>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</si>
  <si>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</si>
  <si>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</si>
  <si>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</si>
  <si>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</si>
  <si>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</si>
  <si>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</si>
  <si>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</si>
  <si>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</si>
  <si>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</si>
  <si>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</si>
  <si>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</si>
  <si>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</si>
  <si>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</si>
  <si>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</si>
  <si>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</si>
  <si>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</si>
  <si>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</si>
  <si>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</si>
  <si>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</si>
  <si>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</si>
  <si>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</si>
  <si>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</si>
  <si>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</si>
  <si>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</si>
  <si>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</si>
  <si>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</si>
  <si>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</si>
  <si>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</si>
  <si>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</si>
  <si>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</si>
  <si>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</si>
  <si>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</si>
  <si>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</si>
  <si>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</si>
  <si>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</si>
  <si>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</si>
  <si>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</si>
  <si>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</si>
  <si>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</si>
  <si>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</si>
  <si>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</si>
  <si>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</si>
  <si>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</si>
  <si>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</si>
  <si>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</si>
  <si>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</si>
  <si>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</si>
  <si>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</si>
  <si>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</si>
  <si>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</si>
  <si>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</si>
  <si>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</si>
  <si>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</si>
  <si>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</si>
  <si>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</si>
  <si>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</si>
  <si>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</si>
  <si>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</si>
  <si>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</si>
  <si>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</si>
  <si>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</si>
  <si>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</si>
  <si>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</si>
  <si>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</si>
  <si>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</si>
  <si>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</si>
  <si>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</si>
  <si>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</si>
  <si>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</si>
  <si>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</si>
  <si>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</si>
  <si>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</si>
  <si>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</si>
  <si>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</si>
  <si>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</si>
  <si>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</si>
  <si>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</si>
  <si>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</si>
  <si>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</si>
  <si>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</si>
  <si>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</si>
  <si>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</si>
  <si>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</si>
  <si>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</si>
  <si>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</si>
  <si>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</si>
  <si>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</si>
  <si>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</si>
  <si>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</si>
  <si>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</si>
  <si>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</si>
  <si>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</si>
  <si>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</si>
  <si>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</si>
  <si>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</si>
  <si>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</si>
  <si>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</si>
  <si>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</si>
  <si>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</si>
  <si>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</si>
  <si>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</si>
  <si>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</si>
  <si>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</si>
  <si>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</si>
  <si>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</si>
  <si>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</si>
  <si>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</si>
  <si>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</si>
  <si>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</si>
  <si>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</si>
  <si>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</si>
  <si>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</si>
  <si>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</si>
  <si>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</si>
  <si>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</si>
  <si>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</si>
  <si>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</si>
  <si>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</si>
  <si>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</si>
  <si>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</si>
  <si>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</si>
  <si>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</si>
  <si>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</si>
  <si>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</si>
  <si>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</si>
  <si>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</si>
  <si>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</si>
  <si>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</si>
  <si>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</si>
  <si>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</si>
  <si>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</si>
  <si>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</si>
  <si>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</si>
  <si>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</si>
  <si>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</si>
  <si>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</si>
  <si>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</si>
  <si>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</si>
  <si>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</si>
  <si>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</si>
  <si>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</si>
  <si>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</si>
  <si>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</si>
  <si>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</si>
  <si>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</si>
  <si>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</si>
  <si>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</si>
  <si>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</si>
  <si>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</si>
  <si>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</si>
  <si>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</si>
  <si>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</si>
  <si>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</si>
  <si>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</si>
  <si>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</si>
  <si>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</si>
  <si>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</si>
  <si>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</si>
  <si>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</si>
  <si>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</si>
  <si>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</si>
  <si>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</si>
  <si>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</si>
  <si>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</si>
  <si>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</si>
  <si>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</si>
  <si>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</si>
  <si>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</si>
  <si>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</si>
  <si>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</si>
  <si>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</si>
  <si>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</si>
  <si>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</si>
  <si>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</si>
  <si>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</si>
  <si>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</si>
  <si>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</si>
  <si>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</si>
  <si>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</si>
  <si>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</si>
  <si>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</si>
  <si>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</si>
  <si>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</si>
  <si>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</si>
  <si>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</si>
  <si>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</si>
  <si>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</si>
  <si>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</si>
  <si>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</si>
  <si>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</si>
  <si>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</si>
  <si>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</si>
  <si>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</si>
  <si>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</si>
  <si>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</si>
  <si>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</si>
  <si>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</si>
  <si>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</si>
  <si>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</si>
  <si>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</si>
  <si>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</si>
  <si>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</si>
  <si>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</si>
  <si>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</si>
  <si>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</si>
  <si>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</si>
  <si>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</si>
  <si>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</si>
  <si>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</si>
  <si>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</si>
  <si>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</si>
  <si>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</si>
  <si>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</si>
  <si>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</si>
  <si>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</si>
  <si>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</si>
  <si>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</si>
  <si>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</si>
  <si>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</si>
  <si>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</si>
  <si>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</si>
  <si>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</si>
  <si>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</si>
  <si>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</si>
  <si>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</si>
  <si>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</si>
  <si>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</si>
  <si>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</si>
  <si>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</si>
  <si>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</si>
  <si>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</si>
  <si>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</si>
  <si>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</si>
  <si>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</si>
  <si>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</si>
  <si>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</si>
  <si>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</si>
  <si>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</si>
  <si>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</si>
  <si>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</si>
  <si>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</si>
  <si>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</si>
  <si>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</si>
  <si>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</si>
  <si>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</si>
  <si>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</si>
  <si>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</si>
  <si>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</si>
  <si>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</si>
  <si>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</si>
  <si>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</si>
  <si>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</si>
  <si>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</si>
  <si>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</si>
  <si>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</si>
  <si>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</si>
  <si>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</si>
  <si>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</si>
  <si>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</si>
  <si>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</si>
  <si>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</si>
  <si>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</si>
  <si>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</si>
  <si>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</si>
  <si>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</si>
  <si>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</si>
  <si>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</si>
  <si>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</si>
  <si>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</si>
  <si>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</si>
  <si>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</si>
  <si>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</si>
  <si>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</si>
  <si>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</si>
  <si>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</si>
  <si>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</si>
  <si>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</si>
  <si>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</si>
  <si>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</si>
  <si>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</si>
  <si>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</si>
  <si>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</si>
  <si>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</si>
  <si>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</si>
  <si>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</si>
  <si>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</si>
  <si>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</si>
  <si>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</si>
  <si>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</si>
  <si>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</si>
  <si>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</si>
  <si>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</si>
  <si>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</si>
  <si>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</si>
  <si>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</si>
  <si>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</si>
  <si>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</si>
  <si>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</si>
  <si>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</si>
  <si>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</si>
  <si>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</si>
  <si>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</si>
  <si>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</si>
  <si>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</si>
  <si>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</si>
  <si>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</si>
  <si>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</si>
  <si>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</si>
  <si>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</si>
  <si>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</si>
  <si>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</si>
  <si>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</si>
  <si>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</si>
  <si>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</si>
  <si>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</si>
  <si>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</si>
  <si>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</si>
  <si>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</si>
  <si>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</si>
  <si>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</si>
  <si>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</si>
  <si>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</si>
  <si>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</si>
  <si>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</si>
  <si>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</si>
  <si>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</si>
  <si>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</si>
  <si>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</si>
  <si>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</si>
  <si>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</si>
  <si>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</si>
  <si>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</si>
  <si>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</si>
  <si>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</si>
  <si>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</si>
  <si>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</si>
  <si>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</si>
  <si>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</si>
  <si>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</si>
  <si>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</si>
  <si>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</si>
  <si>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</si>
  <si>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</si>
  <si>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</si>
  <si>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</si>
  <si>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</si>
  <si>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</si>
  <si>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</si>
  <si>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</si>
  <si>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</si>
  <si>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</si>
  <si>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</si>
  <si>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</si>
  <si>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</si>
  <si>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</si>
  <si>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</si>
  <si>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</si>
  <si>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</si>
  <si>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</si>
  <si>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</si>
  <si>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</si>
  <si>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</si>
  <si>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</si>
  <si>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</si>
  <si>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</si>
  <si>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</si>
  <si>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</si>
  <si>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</si>
  <si>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</si>
  <si>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</si>
  <si>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</si>
  <si>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</si>
  <si>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</si>
  <si>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</si>
  <si>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</si>
  <si>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</si>
  <si>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</si>
  <si>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</si>
  <si>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</si>
  <si>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</si>
  <si>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</si>
  <si>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</si>
  <si>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</si>
  <si>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</si>
  <si>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</si>
  <si>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</si>
  <si>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</si>
  <si>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</si>
  <si>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</si>
  <si>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</si>
  <si>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</si>
  <si>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</si>
  <si>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</si>
  <si>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</si>
  <si>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</si>
  <si>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</si>
  <si>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</si>
  <si>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</si>
  <si>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</si>
  <si>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</si>
  <si>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</si>
  <si>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</si>
  <si>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</si>
  <si>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</si>
  <si>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</si>
  <si>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</si>
  <si>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</si>
  <si>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</si>
  <si>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</si>
  <si>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</si>
  <si>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</si>
  <si>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</si>
  <si>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</si>
  <si>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</si>
  <si>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</si>
  <si>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</si>
  <si>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</si>
  <si>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</si>
  <si>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</si>
  <si>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</si>
  <si>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</si>
  <si>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</si>
  <si>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</si>
  <si>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</si>
  <si>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</si>
  <si>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</si>
  <si>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</si>
  <si>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</si>
  <si>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</si>
  <si>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</si>
  <si>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</si>
  <si>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</si>
  <si>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</si>
  <si>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</si>
  <si>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</si>
  <si>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</si>
  <si>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</si>
  <si>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</si>
  <si>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</si>
  <si>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</si>
  <si>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</si>
  <si>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</si>
  <si>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</si>
  <si>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</si>
  <si>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</si>
  <si>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</si>
  <si>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</si>
  <si>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</si>
  <si>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</si>
  <si>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</si>
  <si>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</si>
  <si>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</si>
  <si>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</si>
  <si>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</si>
  <si>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</si>
  <si>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</si>
  <si>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</si>
  <si>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</si>
  <si>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</si>
  <si>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</si>
  <si>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</si>
  <si>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</si>
  <si>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</si>
  <si>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</si>
  <si>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</si>
  <si>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</si>
  <si>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</si>
  <si>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</si>
  <si>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</si>
  <si>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</si>
  <si>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</si>
  <si>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</si>
  <si>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</si>
  <si>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</si>
  <si>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</si>
  <si>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</si>
  <si>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</si>
  <si>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</si>
  <si>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</si>
  <si>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</si>
  <si>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</si>
  <si>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</si>
  <si>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</si>
  <si>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</si>
  <si>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</si>
  <si>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</si>
  <si>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</si>
  <si>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</si>
  <si>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</si>
  <si>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</si>
  <si>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</si>
  <si>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</si>
  <si>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</si>
  <si>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</si>
  <si>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</si>
  <si>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</si>
  <si>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</si>
  <si>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</si>
  <si>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</si>
  <si>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</si>
  <si>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</si>
  <si>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</si>
  <si>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</si>
  <si>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</si>
  <si>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</si>
  <si>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</si>
  <si>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</si>
  <si>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</si>
  <si>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</si>
  <si>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</si>
  <si>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</si>
  <si>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</si>
  <si>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</si>
  <si>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</si>
  <si>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</si>
  <si>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</si>
  <si>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</si>
  <si>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</si>
  <si>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</si>
  <si>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</si>
  <si>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</si>
  <si>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</si>
  <si>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</si>
  <si>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</si>
  <si>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</si>
  <si>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</si>
  <si>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</si>
  <si>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</si>
  <si>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</si>
  <si>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</si>
  <si>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</si>
  <si>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</si>
  <si>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</si>
  <si>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</si>
  <si>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</si>
  <si>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</si>
  <si>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</si>
  <si>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</si>
  <si>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</si>
  <si>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</si>
  <si>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</si>
  <si>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</si>
  <si>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</si>
  <si>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</si>
  <si>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</si>
  <si>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</si>
  <si>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</si>
  <si>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</si>
  <si>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</si>
  <si>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</si>
  <si>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</si>
  <si>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</si>
  <si>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</si>
  <si>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</si>
  <si>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</si>
  <si>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</si>
  <si>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</si>
  <si>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</si>
  <si>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</si>
  <si>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</si>
  <si>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</si>
  <si>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</si>
  <si>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</si>
  <si>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</si>
  <si>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</si>
  <si>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</si>
  <si>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</si>
  <si>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</si>
  <si>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</si>
  <si>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</si>
  <si>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</si>
  <si>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</si>
  <si>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</si>
  <si>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</si>
  <si>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</si>
  <si>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</si>
  <si>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</si>
  <si>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</si>
  <si>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</si>
  <si>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</si>
  <si>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</si>
  <si>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</si>
  <si>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</si>
  <si>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</si>
  <si>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</si>
  <si>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</si>
  <si>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</si>
  <si>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</si>
  <si>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</si>
  <si>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</si>
  <si>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</si>
  <si>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</si>
  <si>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</si>
  <si>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</si>
  <si>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</si>
  <si>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</si>
  <si>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</si>
  <si>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</si>
  <si>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</si>
  <si>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</si>
  <si>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</si>
  <si>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</si>
  <si>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</si>
  <si>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</si>
  <si>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</si>
  <si>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</si>
  <si>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</si>
  <si>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</si>
  <si>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</si>
  <si>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</si>
  <si>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</si>
  <si>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</si>
  <si>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</si>
  <si>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</si>
  <si>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</si>
  <si>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</si>
  <si>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</si>
  <si>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</si>
  <si>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</si>
  <si>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</si>
  <si>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</si>
  <si>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</si>
  <si>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</si>
  <si>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</si>
  <si>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</si>
  <si>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</si>
  <si>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</si>
  <si>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</si>
  <si>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</si>
  <si>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</si>
  <si>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</si>
  <si>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</si>
  <si>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</si>
  <si>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</si>
  <si>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</si>
  <si>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</si>
  <si>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</si>
  <si>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</si>
  <si>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</si>
  <si>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</si>
  <si>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</si>
  <si>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</si>
  <si>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</si>
  <si>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</si>
  <si>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</si>
  <si>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</si>
  <si>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</si>
  <si>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</si>
  <si>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</si>
  <si>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</si>
  <si>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</si>
  <si>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</si>
  <si>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</si>
  <si>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</si>
  <si>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</si>
  <si>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</si>
  <si>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</si>
  <si>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</si>
  <si>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</si>
  <si>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</si>
  <si>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</si>
  <si>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</si>
  <si>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</si>
  <si>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</si>
  <si>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</si>
  <si>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</si>
  <si>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</si>
  <si>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</si>
  <si>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</si>
  <si>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</si>
  <si>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</si>
  <si>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</si>
  <si>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</si>
  <si>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</si>
  <si>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</si>
  <si>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</si>
  <si>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</si>
  <si>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</si>
  <si>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</si>
  <si>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</si>
  <si>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</si>
  <si>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</si>
  <si>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</si>
  <si>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</si>
  <si>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</si>
  <si>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</si>
  <si>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</si>
  <si>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</si>
  <si>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</si>
  <si>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</si>
  <si>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</si>
  <si>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</si>
  <si>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</si>
  <si>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</si>
  <si>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</si>
  <si>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</si>
  <si>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</si>
  <si>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</si>
  <si>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</si>
  <si>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</si>
  <si>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</si>
  <si>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</si>
  <si>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</si>
  <si>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</si>
  <si>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</si>
  <si>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</si>
  <si>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</si>
  <si>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</si>
  <si>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</si>
  <si>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</si>
  <si>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</si>
  <si>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</si>
  <si>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</si>
  <si>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</si>
  <si>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</si>
  <si>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</si>
  <si>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</si>
  <si>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</si>
  <si>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</si>
  <si>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</si>
  <si>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</si>
  <si>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</si>
  <si>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</si>
  <si>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</si>
  <si>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</si>
  <si>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</si>
  <si>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</si>
  <si>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</si>
  <si>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</si>
  <si>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</si>
  <si>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</si>
  <si>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</si>
  <si>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</si>
  <si>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</si>
  <si>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</si>
  <si>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</si>
  <si>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</si>
  <si>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</si>
  <si>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</si>
  <si>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</si>
  <si>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</si>
  <si>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</si>
  <si>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</si>
  <si>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</si>
  <si>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</si>
  <si>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</si>
  <si>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</si>
  <si>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</si>
  <si>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</si>
  <si>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</si>
  <si>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</si>
  <si>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</si>
  <si>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</si>
  <si>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</si>
  <si>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</si>
  <si>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</si>
  <si>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</si>
  <si>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</si>
  <si>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</si>
  <si>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</si>
  <si>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</si>
  <si>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</si>
  <si>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</si>
  <si>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</si>
  <si>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</si>
  <si>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</si>
  <si>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</si>
  <si>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</si>
  <si>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</si>
  <si>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</si>
  <si>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</si>
  <si>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</si>
  <si>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</si>
  <si>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</si>
  <si>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</si>
  <si>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</si>
  <si>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</si>
  <si>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</si>
  <si>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</si>
  <si>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</si>
  <si>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</si>
  <si>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</si>
  <si>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</si>
  <si>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</si>
  <si>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</si>
  <si>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</si>
  <si>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</si>
  <si>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</si>
  <si>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</si>
  <si>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</si>
  <si>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</si>
  <si>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</si>
  <si>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</si>
  <si>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</si>
  <si>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</si>
  <si>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</si>
  <si>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</si>
  <si>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</si>
  <si>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</si>
  <si>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</si>
  <si>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</si>
  <si>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</si>
  <si>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</si>
  <si>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</si>
  <si>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</si>
  <si>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</si>
  <si>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</si>
  <si>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</si>
  <si>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</si>
  <si>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</si>
  <si>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</si>
  <si>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</si>
  <si>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</si>
  <si>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</si>
  <si>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</si>
  <si>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</si>
  <si>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</si>
  <si>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</si>
  <si>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</si>
  <si>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</si>
  <si>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</si>
  <si>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</si>
  <si>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</si>
  <si>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</si>
  <si>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</si>
  <si>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</si>
  <si>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</si>
  <si>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</si>
  <si>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</si>
  <si>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</si>
  <si>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</si>
  <si>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</si>
  <si>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</si>
  <si>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</si>
  <si>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</si>
  <si>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</si>
  <si>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</si>
  <si>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</si>
  <si>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</si>
  <si>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</si>
  <si>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</si>
  <si>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</si>
  <si>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</si>
  <si>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</si>
  <si>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</si>
  <si>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</si>
  <si>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</si>
  <si>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</si>
  <si>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</si>
  <si>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</si>
  <si>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</si>
  <si>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</si>
  <si>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</si>
  <si>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</si>
  <si>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</si>
  <si>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</si>
  <si>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</si>
  <si>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</si>
  <si>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</si>
  <si>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</si>
  <si>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</si>
  <si>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</si>
  <si>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</si>
  <si>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</si>
  <si>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</si>
  <si>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</si>
  <si>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</si>
  <si>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</si>
  <si>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</si>
  <si>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</si>
  <si>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</si>
  <si>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</si>
  <si>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</si>
  <si>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</si>
  <si>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</si>
  <si>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</si>
  <si>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</si>
  <si>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</si>
  <si>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</si>
  <si>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</si>
  <si>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</si>
  <si>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</si>
  <si>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</si>
  <si>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</si>
  <si>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</si>
  <si>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</si>
  <si>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</si>
  <si>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</si>
  <si>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</si>
  <si>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</si>
  <si>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</si>
  <si>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</si>
  <si>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</si>
  <si>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</si>
  <si>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</si>
  <si>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</si>
  <si>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</si>
  <si>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</si>
  <si>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</si>
  <si>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</si>
  <si>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</si>
  <si>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</si>
  <si>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</si>
  <si>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</si>
  <si>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</si>
  <si>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</si>
  <si>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</si>
  <si>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</si>
  <si>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</si>
  <si>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</si>
  <si>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</si>
  <si>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</si>
  <si>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</si>
  <si>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</si>
  <si>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</si>
  <si>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</si>
  <si>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</si>
  <si>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</si>
  <si>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</si>
  <si>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</si>
  <si>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</si>
  <si>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</si>
  <si>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</si>
  <si>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</si>
  <si>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</si>
  <si>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</si>
  <si>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</si>
  <si>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</si>
  <si>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</si>
  <si>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</si>
  <si>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</si>
  <si>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</si>
  <si>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</si>
  <si>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</si>
  <si>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</si>
  <si>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</si>
  <si>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</si>
  <si>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</si>
  <si>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</si>
  <si>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</si>
  <si>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</si>
  <si>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</si>
  <si>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</si>
  <si>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</si>
  <si>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</si>
  <si>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</si>
  <si>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</si>
  <si>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</si>
  <si>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</si>
  <si>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</si>
  <si>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</si>
  <si>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</si>
  <si>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</si>
  <si>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</si>
  <si>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</si>
  <si>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</si>
  <si>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</si>
  <si>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</si>
  <si>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</si>
  <si>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</si>
  <si>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</si>
  <si>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</si>
  <si>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</si>
  <si>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</si>
  <si>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</si>
  <si>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</si>
  <si>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</si>
  <si>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</si>
  <si>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</si>
  <si>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</si>
  <si>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</si>
  <si>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</si>
  <si>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</si>
  <si>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</si>
  <si>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</si>
  <si>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</si>
  <si>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</si>
  <si>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</si>
  <si>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</si>
  <si>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</si>
  <si>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</si>
  <si>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</si>
  <si>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</si>
  <si>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</si>
  <si>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</si>
  <si>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</si>
  <si>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</si>
  <si>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</si>
  <si>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</si>
  <si>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</si>
  <si>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</si>
  <si>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</si>
  <si>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</si>
  <si>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</si>
  <si>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</si>
  <si>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</si>
  <si>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</si>
  <si>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</si>
  <si>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</si>
  <si>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</si>
  <si>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</si>
  <si>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</si>
  <si>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</si>
  <si>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</si>
  <si>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</si>
  <si>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</si>
  <si>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</si>
  <si>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</si>
  <si>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</si>
  <si>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</si>
  <si>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</si>
  <si>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</si>
  <si>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</si>
  <si>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</si>
  <si>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</si>
  <si>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</si>
  <si>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</si>
  <si>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</si>
  <si>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</si>
  <si>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</si>
  <si>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</si>
  <si>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</si>
  <si>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</si>
  <si>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</si>
  <si>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</si>
  <si>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</si>
  <si>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</si>
  <si>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</si>
  <si>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</si>
  <si>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</si>
  <si>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</si>
  <si>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</si>
  <si>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</si>
  <si>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</si>
  <si>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</si>
  <si>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</si>
  <si>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</si>
  <si>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</si>
  <si>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</si>
  <si>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</si>
  <si>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</si>
  <si>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</si>
  <si>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</si>
  <si>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</si>
  <si>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</si>
  <si>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</si>
  <si>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</si>
  <si>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</si>
  <si>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</si>
  <si>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</si>
  <si>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</si>
  <si>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</si>
  <si>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</si>
  <si>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</si>
  <si>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</si>
  <si>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</si>
  <si>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</si>
  <si>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</si>
  <si>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</si>
  <si>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</si>
  <si>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</si>
  <si>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</si>
  <si>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</si>
  <si>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</si>
  <si>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</si>
  <si>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</si>
  <si>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</si>
  <si>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</si>
  <si>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</si>
  <si>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</si>
  <si>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</si>
  <si>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</si>
  <si>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</si>
  <si>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</si>
  <si>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</si>
  <si>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</si>
  <si>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</si>
  <si>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</si>
  <si>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</si>
  <si>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</si>
  <si>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</si>
  <si>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</si>
  <si>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</si>
  <si>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</si>
  <si>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</si>
  <si>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</si>
  <si>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</si>
  <si>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</si>
  <si>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</si>
  <si>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</si>
  <si>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</si>
  <si>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</si>
  <si>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</si>
  <si>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</si>
  <si>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</si>
  <si>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</si>
  <si>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</si>
  <si>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</si>
  <si>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</si>
  <si>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</si>
  <si>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</si>
  <si>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</si>
  <si>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</si>
  <si>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</si>
  <si>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</si>
  <si>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</si>
  <si>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</si>
  <si>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</si>
  <si>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</si>
  <si>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</si>
  <si>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</si>
  <si>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</si>
  <si>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</si>
  <si>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</si>
  <si>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</si>
  <si>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</si>
  <si>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</si>
  <si>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</si>
  <si>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</si>
  <si>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</si>
  <si>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</si>
  <si>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</si>
  <si>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</si>
  <si>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</si>
  <si>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</si>
  <si>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</si>
  <si>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</si>
  <si>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</si>
  <si>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</si>
  <si>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</si>
  <si>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</si>
  <si>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</si>
  <si>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</si>
  <si>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</si>
  <si>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</si>
  <si>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</si>
  <si>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</si>
  <si>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</si>
  <si>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</si>
  <si>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</si>
  <si>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</si>
  <si>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</si>
  <si>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</si>
  <si>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</si>
  <si>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</si>
  <si>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</si>
  <si>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</si>
  <si>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</si>
  <si>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</si>
  <si>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</si>
  <si>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</si>
  <si>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</si>
  <si>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</si>
  <si>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</si>
  <si>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</si>
  <si>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</si>
  <si>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</si>
  <si>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</si>
  <si>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</si>
  <si>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</si>
  <si>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</si>
  <si>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</si>
  <si>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</si>
  <si>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</si>
  <si>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</si>
  <si>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</si>
  <si>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</si>
  <si>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</si>
  <si>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</si>
  <si>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</si>
  <si>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</si>
  <si>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</si>
  <si>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</si>
  <si>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</si>
  <si>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</si>
  <si>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</si>
  <si>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</si>
  <si>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</si>
  <si>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</si>
  <si>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</si>
  <si>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</si>
  <si>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</si>
  <si>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</si>
  <si>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</si>
  <si>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</si>
  <si>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</si>
  <si>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</si>
  <si>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</si>
  <si>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</si>
  <si>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</si>
  <si>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</si>
  <si>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</si>
  <si>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</si>
  <si>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</si>
  <si>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</si>
  <si>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</si>
  <si>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</si>
  <si>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</si>
  <si>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</si>
  <si>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</si>
  <si>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</si>
  <si>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</si>
  <si>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</si>
  <si>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</si>
  <si>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</si>
  <si>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</si>
  <si>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</si>
  <si>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</si>
  <si>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</si>
  <si>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</si>
  <si>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</si>
  <si>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</si>
  <si>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</si>
  <si>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</si>
  <si>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</si>
  <si>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</si>
  <si>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</si>
  <si>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</si>
  <si>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</si>
  <si>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</si>
  <si>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</si>
  <si>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</si>
  <si>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</si>
  <si>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</si>
  <si>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</si>
  <si>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</si>
  <si>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</si>
  <si>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</si>
  <si>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</si>
  <si>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</si>
  <si>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</si>
  <si>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</si>
  <si>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</si>
  <si>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</si>
  <si>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</si>
  <si>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</si>
  <si>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</si>
  <si>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</si>
  <si>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</si>
  <si>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</si>
  <si>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</si>
  <si>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</si>
  <si>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</si>
  <si>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</si>
  <si>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</si>
  <si>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</si>
  <si>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</si>
  <si>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</si>
  <si>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</si>
  <si>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</si>
  <si>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</si>
  <si>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</si>
  <si>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</si>
  <si>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</si>
  <si>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</si>
  <si>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</si>
  <si>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</si>
  <si>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</si>
  <si>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</si>
  <si>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</si>
  <si>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</si>
  <si>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</si>
  <si>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</si>
  <si>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</si>
  <si>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</si>
  <si>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</si>
  <si>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</si>
  <si>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</si>
  <si>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</si>
  <si>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</si>
  <si>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</si>
  <si>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</si>
  <si>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</si>
  <si>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</si>
  <si>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</si>
  <si>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</si>
  <si>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</si>
  <si>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</si>
  <si>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</si>
  <si>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</si>
  <si>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</si>
  <si>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</si>
  <si>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</si>
  <si>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</si>
  <si>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</si>
  <si>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</si>
  <si>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</si>
  <si>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</si>
  <si>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</si>
  <si>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</si>
  <si>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</si>
  <si>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</si>
  <si>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</si>
  <si>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</si>
  <si>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</si>
  <si>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</si>
  <si>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</si>
  <si>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</si>
  <si>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</si>
  <si>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</si>
  <si>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</si>
  <si>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</si>
  <si>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</si>
  <si>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</si>
  <si>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</si>
  <si>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</si>
  <si>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</si>
  <si>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</si>
  <si>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</si>
  <si>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</si>
  <si>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</si>
  <si>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</si>
  <si>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</si>
  <si>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</si>
  <si>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</si>
  <si>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</si>
  <si>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</si>
  <si>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</si>
  <si>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</si>
  <si>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</si>
  <si>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</si>
  <si>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</si>
  <si>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</si>
  <si>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</si>
  <si>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</si>
  <si>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</si>
  <si>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</si>
  <si>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</si>
  <si>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</si>
  <si>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</si>
  <si>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</si>
  <si>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</si>
  <si>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</si>
  <si>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</si>
  <si>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</si>
  <si>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</si>
  <si>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</si>
  <si>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</si>
  <si>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</si>
  <si>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</si>
  <si>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</si>
  <si>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</si>
  <si>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</si>
  <si>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</si>
  <si>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</si>
  <si>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</si>
  <si>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</si>
  <si>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</si>
  <si>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</si>
  <si>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</si>
  <si>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</si>
  <si>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</si>
  <si>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</si>
  <si>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</si>
  <si>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</si>
  <si>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</si>
  <si>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</si>
  <si>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</si>
  <si>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</si>
  <si>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</si>
  <si>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</si>
  <si>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</si>
  <si>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</si>
  <si>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</si>
  <si>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</si>
  <si>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</si>
  <si>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</si>
  <si>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</si>
  <si>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</si>
  <si>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</si>
  <si>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</si>
  <si>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</si>
  <si>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</si>
  <si>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</si>
  <si>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</si>
  <si>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</si>
  <si>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</si>
  <si>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</si>
  <si>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</si>
  <si>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</si>
  <si>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</si>
  <si>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</si>
  <si>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</si>
  <si>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</si>
  <si>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</si>
  <si>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</si>
  <si>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</si>
  <si>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</si>
  <si>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</si>
  <si>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</si>
  <si>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</si>
  <si>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</si>
  <si>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</si>
  <si>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</si>
  <si>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</si>
  <si>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</si>
  <si>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</si>
  <si>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</si>
  <si>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</si>
  <si>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</si>
  <si>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</si>
  <si>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</si>
  <si>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</si>
  <si>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</si>
  <si>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</si>
  <si>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</si>
  <si>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</si>
  <si>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</si>
  <si>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</si>
  <si>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</si>
  <si>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</si>
  <si>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</si>
  <si>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</si>
  <si>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</si>
  <si>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</si>
  <si>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</si>
  <si>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</si>
  <si>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</si>
  <si>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</si>
  <si>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</si>
  <si>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</si>
  <si>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</si>
  <si>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</si>
  <si>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</si>
  <si>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</si>
  <si>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</si>
  <si>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</si>
  <si>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</si>
  <si>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</si>
  <si>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</si>
  <si>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</si>
  <si>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</si>
  <si>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</si>
  <si>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</si>
  <si>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</si>
  <si>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</si>
  <si>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</si>
  <si>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</si>
  <si>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</si>
  <si>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</si>
  <si>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</si>
  <si>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</si>
  <si>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</si>
  <si>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</si>
  <si>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</si>
  <si>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</si>
  <si>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</si>
  <si>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</si>
  <si>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</si>
  <si>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</si>
  <si>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</si>
  <si>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</si>
  <si>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</si>
  <si>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</si>
  <si>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</si>
  <si>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</si>
  <si>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</si>
  <si>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</si>
  <si>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</si>
  <si>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</si>
  <si>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</si>
  <si>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</si>
  <si>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</si>
  <si>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</si>
  <si>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</si>
  <si>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</si>
  <si>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</si>
  <si>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</si>
  <si>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</si>
  <si>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</si>
  <si>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</si>
  <si>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</si>
  <si>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</si>
  <si>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</si>
  <si>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</si>
  <si>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</si>
  <si>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</si>
  <si>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</si>
  <si>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</si>
  <si>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</si>
  <si>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</si>
  <si>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</si>
  <si>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</si>
  <si>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</si>
  <si>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</si>
  <si>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</si>
  <si>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</si>
  <si>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</si>
  <si>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</si>
  <si>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</si>
  <si>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</si>
  <si>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</si>
  <si>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</si>
  <si>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</si>
  <si>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</si>
  <si>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</si>
  <si>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</si>
  <si>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</si>
  <si>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</si>
  <si>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</si>
  <si>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</si>
  <si>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</si>
  <si>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</si>
  <si>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</si>
  <si>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</si>
  <si>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</si>
  <si>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</si>
  <si>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</si>
  <si>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</si>
  <si>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</si>
  <si>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</si>
  <si>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</si>
  <si>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</si>
  <si>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</si>
  <si>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</si>
  <si>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</si>
  <si>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</si>
  <si>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</si>
  <si>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</si>
  <si>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</si>
  <si>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</si>
  <si>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</si>
  <si>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</si>
  <si>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</si>
  <si>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</si>
  <si>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</si>
  <si>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</si>
  <si>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</si>
  <si>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</si>
  <si>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</si>
  <si>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</si>
  <si>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</si>
  <si>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</si>
  <si>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</si>
  <si>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</si>
  <si>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</si>
  <si>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</si>
  <si>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</si>
  <si>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</si>
  <si>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</si>
  <si>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</si>
  <si>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</si>
  <si>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</si>
  <si>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</si>
  <si>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</si>
  <si>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</si>
  <si>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</si>
  <si>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</si>
  <si>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</si>
  <si>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</si>
  <si>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</si>
  <si>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</si>
  <si>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</si>
  <si>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</si>
  <si>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</si>
  <si>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</si>
  <si>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</si>
  <si>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</si>
  <si>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</si>
  <si>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</si>
  <si>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</si>
  <si>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</si>
  <si>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</si>
  <si>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</si>
  <si>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</si>
  <si>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</si>
  <si>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</si>
  <si>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</si>
  <si>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</si>
  <si>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</si>
  <si>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</si>
  <si>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</si>
  <si>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</si>
  <si>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</si>
  <si>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</si>
  <si>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</si>
  <si>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</si>
  <si>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</si>
  <si>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</si>
  <si>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</si>
  <si>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</si>
  <si>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</si>
  <si>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</si>
  <si>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</si>
  <si>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</si>
  <si>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</si>
  <si>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</si>
  <si>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</si>
  <si>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</si>
  <si>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</si>
  <si>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</si>
  <si>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</si>
  <si>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</si>
  <si>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</si>
  <si>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</si>
  <si>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</si>
  <si>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</si>
  <si>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</si>
  <si>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</si>
  <si>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</si>
  <si>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</si>
  <si>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</si>
  <si>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</si>
  <si>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</si>
  <si>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</si>
  <si>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</si>
  <si>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</si>
  <si>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</si>
  <si>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</si>
  <si>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</si>
  <si>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</si>
  <si>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</si>
  <si>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</si>
  <si>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</si>
  <si>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</si>
  <si>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</si>
  <si>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</si>
  <si>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</si>
  <si>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</si>
  <si>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</si>
  <si>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</si>
  <si>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</si>
  <si>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</si>
  <si>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</si>
  <si>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</si>
  <si>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</si>
  <si>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</si>
  <si>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</si>
  <si>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</si>
  <si>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</si>
  <si>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</si>
  <si>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</si>
  <si>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</si>
  <si>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</si>
  <si>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</si>
  <si>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</si>
  <si>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</si>
  <si>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</si>
  <si>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</si>
  <si>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</si>
  <si>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</si>
  <si>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</si>
  <si>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</si>
  <si>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</si>
  <si>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</si>
  <si>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</si>
  <si>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</si>
  <si>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</si>
  <si>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</si>
  <si>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</si>
  <si>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</si>
  <si>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</si>
  <si>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</si>
  <si>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</si>
  <si>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</si>
  <si>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</si>
  <si>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</si>
  <si>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</si>
  <si>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</si>
  <si>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</si>
  <si>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</si>
  <si>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</si>
  <si>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</si>
  <si>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</si>
  <si>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</si>
  <si>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</si>
  <si>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</si>
  <si>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</si>
  <si>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</si>
  <si>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</si>
  <si>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</si>
  <si>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</si>
  <si>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</si>
  <si>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</si>
  <si>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</si>
  <si>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</si>
  <si>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</si>
  <si>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</si>
  <si>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</si>
  <si>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</si>
  <si>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</si>
  <si>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</si>
  <si>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</si>
  <si>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</si>
  <si>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</si>
  <si>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</si>
  <si>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</si>
  <si>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</si>
  <si>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</si>
  <si>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</si>
  <si>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</si>
  <si>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</si>
  <si>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</si>
  <si>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</si>
  <si>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</si>
  <si>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</si>
  <si>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</si>
  <si>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</si>
  <si>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</si>
  <si>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</si>
  <si>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</si>
  <si>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</si>
  <si>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</si>
  <si>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</si>
  <si>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</si>
  <si>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</si>
  <si>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</si>
  <si>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</si>
  <si>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</si>
  <si>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</si>
  <si>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</si>
  <si>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</si>
  <si>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</si>
  <si>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</si>
  <si>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</si>
  <si>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</si>
  <si>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</si>
  <si>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</si>
  <si>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</si>
  <si>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</si>
  <si>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</si>
  <si>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</si>
  <si>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</si>
  <si>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</si>
  <si>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</si>
  <si>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</si>
  <si>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</si>
  <si>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</si>
  <si>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</si>
  <si>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</si>
  <si>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</si>
  <si>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</si>
  <si>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</si>
  <si>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</si>
  <si>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</si>
  <si>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</si>
  <si>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</si>
  <si>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</si>
  <si>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</si>
  <si>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</si>
  <si>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</si>
  <si>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</si>
  <si>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</si>
  <si>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</si>
  <si>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</si>
  <si>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</si>
  <si>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</si>
  <si>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</si>
  <si>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</si>
  <si>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</si>
  <si>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</si>
  <si>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</si>
  <si>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</si>
  <si>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</si>
  <si>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</si>
  <si>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</si>
  <si>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</si>
  <si>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</si>
  <si>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</si>
  <si>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</si>
  <si>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</si>
  <si>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</si>
  <si>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</si>
  <si>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</si>
  <si>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</si>
  <si>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</si>
  <si>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</si>
  <si>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</si>
  <si>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</si>
  <si>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</si>
  <si>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</si>
  <si>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</si>
  <si>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</si>
  <si>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</si>
  <si>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</si>
  <si>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</si>
  <si>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</si>
  <si>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</si>
  <si>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</si>
  <si>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</si>
  <si>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</si>
  <si>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</si>
  <si>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</si>
  <si>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</si>
  <si>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</si>
  <si>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</si>
  <si>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</si>
  <si>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</si>
  <si>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</si>
  <si>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</si>
  <si>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</si>
  <si>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</si>
  <si>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</si>
  <si>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</si>
  <si>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</si>
  <si>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</si>
  <si>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</si>
  <si>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</si>
  <si>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</si>
  <si>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</si>
  <si>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</si>
  <si>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</si>
  <si>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</si>
  <si>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</si>
  <si>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</si>
  <si>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</si>
  <si>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</si>
  <si>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</si>
  <si>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</si>
  <si>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</si>
  <si>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</si>
  <si>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</si>
  <si>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</si>
  <si>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</si>
  <si>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</si>
  <si>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</si>
  <si>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</si>
  <si>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</si>
  <si>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</si>
  <si>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</si>
  <si>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</si>
  <si>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</si>
  <si>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</si>
  <si>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</si>
  <si>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</si>
  <si>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</si>
  <si>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</si>
  <si>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</si>
  <si>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</si>
  <si>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</si>
  <si>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</si>
  <si>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</si>
  <si>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</si>
  <si>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</si>
  <si>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</si>
  <si>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</si>
  <si>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</si>
  <si>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</si>
  <si>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</si>
  <si>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</si>
  <si>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</si>
  <si>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</si>
  <si>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</si>
  <si>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</si>
  <si>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</si>
  <si>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</si>
  <si>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</si>
  <si>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</si>
  <si>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</si>
  <si>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</si>
  <si>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</si>
  <si>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</si>
  <si>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</si>
  <si>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</si>
  <si>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</si>
  <si>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</si>
  <si>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</si>
  <si>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</si>
  <si>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</si>
  <si>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</si>
  <si>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</si>
  <si>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</si>
  <si>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</si>
  <si>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</si>
  <si>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</si>
  <si>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</si>
  <si>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</si>
  <si>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</si>
  <si>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</si>
  <si>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</si>
  <si>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</si>
  <si>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</si>
  <si>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</si>
  <si>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</si>
  <si>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</si>
  <si>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</si>
  <si>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</si>
  <si>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</si>
  <si>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</si>
  <si>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</si>
  <si>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</si>
  <si>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</si>
  <si>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</si>
  <si>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</si>
  <si>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</si>
  <si>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</si>
  <si>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</si>
  <si>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</si>
  <si>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</si>
  <si>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</si>
  <si>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</si>
  <si>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</si>
  <si>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</si>
  <si>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</si>
  <si>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</si>
  <si>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</si>
  <si>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</si>
  <si>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</si>
  <si>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</si>
  <si>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</si>
  <si>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</si>
  <si>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</si>
  <si>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</si>
  <si>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</si>
  <si>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</si>
  <si>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</si>
  <si>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</si>
  <si>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</si>
  <si>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</si>
  <si>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</si>
  <si>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</si>
  <si>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</si>
  <si>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</si>
  <si>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</si>
  <si>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</si>
  <si>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</si>
  <si>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</si>
  <si>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</si>
  <si>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</si>
  <si>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</si>
  <si>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</si>
  <si>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</si>
  <si>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</si>
  <si>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</si>
  <si>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</si>
  <si>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</si>
  <si>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</si>
  <si>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</si>
  <si>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</si>
  <si>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</si>
  <si>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</si>
  <si>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</si>
  <si>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</si>
  <si>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</si>
  <si>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</si>
  <si>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</si>
  <si>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</si>
  <si>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</si>
  <si>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</si>
  <si>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</si>
  <si>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</si>
  <si>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</si>
  <si>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</si>
  <si>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</si>
  <si>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</si>
  <si>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</si>
  <si>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</si>
  <si>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</si>
  <si>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</si>
  <si>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</si>
  <si>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</si>
  <si>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</si>
  <si>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</si>
  <si>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</si>
  <si>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</si>
  <si>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</si>
  <si>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</si>
  <si>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</si>
  <si>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</si>
  <si>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</si>
  <si>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</si>
  <si>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</si>
  <si>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</si>
  <si>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</si>
  <si>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</si>
  <si>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</si>
  <si>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</si>
  <si>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</si>
  <si>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</si>
  <si>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</si>
  <si>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</si>
  <si>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</si>
  <si>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</si>
  <si>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</si>
  <si>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</si>
  <si>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</si>
  <si>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</si>
  <si>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</si>
  <si>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</si>
  <si>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</si>
  <si>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</si>
  <si>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</si>
  <si>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</si>
  <si>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</si>
  <si>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</si>
  <si>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</si>
  <si>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</si>
  <si>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</si>
  <si>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</si>
  <si>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</si>
  <si>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</si>
  <si>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</si>
  <si>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</si>
  <si>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</si>
  <si>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</si>
  <si>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</si>
  <si>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</si>
  <si>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</si>
  <si>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</si>
  <si>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</si>
  <si>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</si>
  <si>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</si>
  <si>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</si>
  <si>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</si>
  <si>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</si>
  <si>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</si>
  <si>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</si>
  <si>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</si>
  <si>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</si>
  <si>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</si>
  <si>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</si>
  <si>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</si>
  <si>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</si>
  <si>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</si>
  <si>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</si>
  <si>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</si>
  <si>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</si>
  <si>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</si>
  <si>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</si>
  <si>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</si>
  <si>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</si>
  <si>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</si>
  <si>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</si>
  <si>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</si>
  <si>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</si>
  <si>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</si>
  <si>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</si>
  <si>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</si>
  <si>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</si>
  <si>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</si>
  <si>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</si>
  <si>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</si>
  <si>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</si>
  <si>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</si>
  <si>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</si>
  <si>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</si>
  <si>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</si>
  <si>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</si>
  <si>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</si>
  <si>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</si>
  <si>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</si>
  <si>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</si>
  <si>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</si>
  <si>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</si>
  <si>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</si>
  <si>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</si>
  <si>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</si>
  <si>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</si>
  <si>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</si>
  <si>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</si>
  <si>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</si>
  <si>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</si>
  <si>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</si>
  <si>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</si>
  <si>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</si>
  <si>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</si>
  <si>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</si>
  <si>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</si>
  <si>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</si>
  <si>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</si>
  <si>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</si>
  <si>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</si>
  <si>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</si>
  <si>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</si>
  <si>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</si>
  <si>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</si>
  <si>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</si>
  <si>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</si>
  <si>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</si>
  <si>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</si>
  <si>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</si>
  <si>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</si>
  <si>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</si>
  <si>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</si>
  <si>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</si>
  <si>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</si>
  <si>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</si>
  <si>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</si>
  <si>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</si>
  <si>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</si>
  <si>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</si>
  <si>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</si>
  <si>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</si>
  <si>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</si>
  <si>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</si>
  <si>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</si>
  <si>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</si>
  <si>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</si>
  <si>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</si>
  <si>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</si>
  <si>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</si>
  <si>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</si>
  <si>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</si>
  <si>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</si>
  <si>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</si>
  <si>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</si>
  <si>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</si>
  <si>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</si>
  <si>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</si>
  <si>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</si>
  <si>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</si>
  <si>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</si>
  <si>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</si>
  <si>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</si>
  <si>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</si>
  <si>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</si>
  <si>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</si>
  <si>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</si>
  <si>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</si>
  <si>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</si>
  <si>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</si>
  <si>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</si>
  <si>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</si>
  <si>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</si>
  <si>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</si>
  <si>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</si>
  <si>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</si>
  <si>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</si>
  <si>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</si>
  <si>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</si>
  <si>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</si>
  <si>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</si>
  <si>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</si>
  <si>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</si>
  <si>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</si>
  <si>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</si>
  <si>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</si>
  <si>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</si>
  <si>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</si>
  <si>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</si>
  <si>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</si>
  <si>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</si>
  <si>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</si>
  <si>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</si>
  <si>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</si>
  <si>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</si>
  <si>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</si>
  <si>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</si>
  <si>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</si>
  <si>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</si>
  <si>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</si>
  <si>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</si>
  <si>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</si>
  <si>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</si>
  <si>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</si>
  <si>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</si>
  <si>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</si>
  <si>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</si>
  <si>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</si>
  <si>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</si>
  <si>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</si>
  <si>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</si>
  <si>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</si>
  <si>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</si>
  <si>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</si>
  <si>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</si>
  <si>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</si>
  <si>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</si>
  <si>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</si>
  <si>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</si>
  <si>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</si>
  <si>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</si>
  <si>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</si>
  <si>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</si>
  <si>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</si>
  <si>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</si>
  <si>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</si>
  <si>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</si>
  <si>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</si>
  <si>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</si>
  <si>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</si>
  <si>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</si>
  <si>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</si>
  <si>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</si>
  <si>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</si>
  <si>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</si>
  <si>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</si>
  <si>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</si>
  <si>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</si>
  <si>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</si>
  <si>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</si>
  <si>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</si>
  <si>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</si>
  <si>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</si>
  <si>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</si>
  <si>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</si>
  <si>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</si>
  <si>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</si>
  <si>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</si>
  <si>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</si>
  <si>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</si>
  <si>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</si>
  <si>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</si>
  <si>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</si>
  <si>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</si>
  <si>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</si>
  <si>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</si>
  <si>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</si>
  <si>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</si>
  <si>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</si>
  <si>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</si>
  <si>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</si>
  <si>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</si>
  <si>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</si>
  <si>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</si>
  <si>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</si>
  <si>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</si>
  <si>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</si>
  <si>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</si>
  <si>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</si>
  <si>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</si>
  <si>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</si>
  <si>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</si>
  <si>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</si>
  <si>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</si>
  <si>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</si>
  <si>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</si>
  <si>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</si>
  <si>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</si>
  <si>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</si>
  <si>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</si>
  <si>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</si>
  <si>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</si>
  <si>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</si>
  <si>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</si>
  <si>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</si>
  <si>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</si>
  <si>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</si>
  <si>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</si>
  <si>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</si>
  <si>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</si>
  <si>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</si>
  <si>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</si>
  <si>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</si>
  <si>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</si>
  <si>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</si>
  <si>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</si>
  <si>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</si>
  <si>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</si>
  <si>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</si>
  <si>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</si>
  <si>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</si>
  <si>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</si>
  <si>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</si>
  <si>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</si>
  <si>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</si>
  <si>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</si>
  <si>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</si>
  <si>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</si>
  <si>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</si>
  <si>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</si>
  <si>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</si>
  <si>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</si>
  <si>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</si>
  <si>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</si>
  <si>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</si>
  <si>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</si>
  <si>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</si>
  <si>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</si>
  <si>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</si>
  <si>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</si>
  <si>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</si>
  <si>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</si>
  <si>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</si>
  <si>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</si>
  <si>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</si>
  <si>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</si>
  <si>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</si>
  <si>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</si>
  <si>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</si>
  <si>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</si>
  <si>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</si>
  <si>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</si>
  <si>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</si>
  <si>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</si>
  <si>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</si>
  <si>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</si>
  <si>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</si>
  <si>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</si>
  <si>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</si>
  <si>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</si>
  <si>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</si>
  <si>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</si>
  <si>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</si>
  <si>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</si>
  <si>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</si>
  <si>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</si>
  <si>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</si>
  <si>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</si>
  <si>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</si>
  <si>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</si>
  <si>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</si>
  <si>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</si>
  <si>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</si>
  <si>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</si>
  <si>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</si>
  <si>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</si>
  <si>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</si>
  <si>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</si>
  <si>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</si>
  <si>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</si>
  <si>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</si>
  <si>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</si>
  <si>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</si>
  <si>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</si>
  <si>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</si>
  <si>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</si>
  <si>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</si>
  <si>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</si>
  <si>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</si>
  <si>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</si>
  <si>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</si>
  <si>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</si>
  <si>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</si>
  <si>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</si>
  <si>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</si>
  <si>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</si>
  <si>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</si>
  <si>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</si>
  <si>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</si>
  <si>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</si>
  <si>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</si>
  <si>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</si>
  <si>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</si>
  <si>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</si>
  <si>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</si>
  <si>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</si>
  <si>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</si>
  <si>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</si>
  <si>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</si>
  <si>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</si>
  <si>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</si>
  <si>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</si>
  <si>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</si>
  <si>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</si>
  <si>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</si>
  <si>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</si>
  <si>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</si>
  <si>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</si>
  <si>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</si>
  <si>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</si>
  <si>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</si>
  <si>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</si>
  <si>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</si>
  <si>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</si>
  <si>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</si>
  <si>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</si>
  <si>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</si>
  <si>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</si>
  <si>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</si>
  <si>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</si>
  <si>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</si>
  <si>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</si>
  <si>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</si>
  <si>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</si>
  <si>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</si>
  <si>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</si>
  <si>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</si>
  <si>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</si>
  <si>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</si>
  <si>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</si>
  <si>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</si>
  <si>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</si>
  <si>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</si>
  <si>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</si>
  <si>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</si>
  <si>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</si>
  <si>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</si>
  <si>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</si>
  <si>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</si>
  <si>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</si>
  <si>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</si>
  <si>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</si>
  <si>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</si>
  <si>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</si>
  <si>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</si>
  <si>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</si>
  <si>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</si>
  <si>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</si>
  <si>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</si>
  <si>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</si>
  <si>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</si>
  <si>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</si>
  <si>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</si>
  <si>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</si>
  <si>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</si>
  <si>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</si>
  <si>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</si>
  <si>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</si>
  <si>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</si>
  <si>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</si>
  <si>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</si>
  <si>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</si>
  <si>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</si>
  <si>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</si>
  <si>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</si>
  <si>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</si>
  <si>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</si>
  <si>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</si>
  <si>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</si>
  <si>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</si>
  <si>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</si>
  <si>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</si>
  <si>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</si>
  <si>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</si>
  <si>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</si>
  <si>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</si>
  <si>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</si>
  <si>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</si>
  <si>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</si>
  <si>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</si>
  <si>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</si>
  <si>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</si>
  <si>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</si>
  <si>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</si>
  <si>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</si>
  <si>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</si>
  <si>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</si>
  <si>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</si>
  <si>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</si>
  <si>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</si>
  <si>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</si>
  <si>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</si>
  <si>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</si>
  <si>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</si>
  <si>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</si>
  <si>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</si>
  <si>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</si>
  <si>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</si>
  <si>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</si>
  <si>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</si>
  <si>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</si>
  <si>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</si>
  <si>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</si>
  <si>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</si>
  <si>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</si>
  <si>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</si>
  <si>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</si>
  <si>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</si>
  <si>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</si>
  <si>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</si>
  <si>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</si>
  <si>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</si>
  <si>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</si>
  <si>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</si>
  <si>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</si>
  <si>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</si>
  <si>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</si>
  <si>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</si>
  <si>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</si>
  <si>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</si>
  <si>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</si>
  <si>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</si>
  <si>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</si>
  <si>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</si>
  <si>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</si>
  <si>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</si>
  <si>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</si>
  <si>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</si>
  <si>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</si>
  <si>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</si>
  <si>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</si>
  <si>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</si>
  <si>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</si>
  <si>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</si>
  <si>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</si>
  <si>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</si>
  <si>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</si>
  <si>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</si>
  <si>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</si>
  <si>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</si>
  <si>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</si>
  <si>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</si>
  <si>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</si>
  <si>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</si>
  <si>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</si>
  <si>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</si>
  <si>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</si>
  <si>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</si>
  <si>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</si>
  <si>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</si>
  <si>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</si>
  <si>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</si>
  <si>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</si>
  <si>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</si>
  <si>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</si>
  <si>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</si>
  <si>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</si>
  <si>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</si>
  <si>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</si>
  <si>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</si>
  <si>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</si>
  <si>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</si>
  <si>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</si>
  <si>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</si>
  <si>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</si>
  <si>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</si>
  <si>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</si>
  <si>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</si>
  <si>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</si>
  <si>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</si>
  <si>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</si>
  <si>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</si>
  <si>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</si>
  <si>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</si>
  <si>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</si>
  <si>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</si>
  <si>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</si>
  <si>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</si>
  <si>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</si>
  <si>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</si>
  <si>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</si>
  <si>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</si>
  <si>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</si>
  <si>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</si>
  <si>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</si>
  <si>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</si>
  <si>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</si>
  <si>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</si>
  <si>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</si>
  <si>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</si>
  <si>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</si>
  <si>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</si>
  <si>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</si>
  <si>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</si>
  <si>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</si>
  <si>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</si>
  <si>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</si>
  <si>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</si>
  <si>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</si>
  <si>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</si>
  <si>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</si>
  <si>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</si>
  <si>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</si>
  <si>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</si>
  <si>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</si>
  <si>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</si>
  <si>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</si>
  <si>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</si>
  <si>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</si>
  <si>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</si>
  <si>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</si>
  <si>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</si>
  <si>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</si>
  <si>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</si>
  <si>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</si>
  <si>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</si>
  <si>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</si>
  <si>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</si>
  <si>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</si>
  <si>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</si>
  <si>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</si>
  <si>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</si>
  <si>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</si>
  <si>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</si>
  <si>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</si>
  <si>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</si>
  <si>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</si>
  <si>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</si>
  <si>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</si>
  <si>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</si>
  <si>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</si>
  <si>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</si>
  <si>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</si>
  <si>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</si>
  <si>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</si>
  <si>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</si>
  <si>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</si>
  <si>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</si>
  <si>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</si>
  <si>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</si>
  <si>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</si>
  <si>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</si>
  <si>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</si>
  <si>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</si>
  <si>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</si>
  <si>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</si>
  <si>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</si>
  <si>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</si>
  <si>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</si>
  <si>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</si>
  <si>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</si>
  <si>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</si>
  <si>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</si>
  <si>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</si>
  <si>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</si>
  <si>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</si>
  <si>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</si>
  <si>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</si>
  <si>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</si>
  <si>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</si>
  <si>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</si>
  <si>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</si>
  <si>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</si>
  <si>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</si>
  <si>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</si>
  <si>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</si>
  <si>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</si>
  <si>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</si>
  <si>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</si>
  <si>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</si>
  <si>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</si>
  <si>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</si>
  <si>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</si>
  <si>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</si>
  <si>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</si>
  <si>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</si>
  <si>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</si>
  <si>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</si>
  <si>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</si>
  <si>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</si>
  <si>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</si>
  <si>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</si>
  <si>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</si>
  <si>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</si>
  <si>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</si>
  <si>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</si>
  <si>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</si>
  <si>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</si>
  <si>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</si>
  <si>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</si>
  <si>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</si>
  <si>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</si>
  <si>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</si>
  <si>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</si>
  <si>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</si>
  <si>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</si>
  <si>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</si>
  <si>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</si>
  <si>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</si>
  <si>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</si>
  <si>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</si>
  <si>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</si>
  <si>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</si>
  <si>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</si>
  <si>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</si>
  <si>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</si>
  <si>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</si>
  <si>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</si>
  <si>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</si>
  <si>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</si>
  <si>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</si>
  <si>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</si>
  <si>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</si>
  <si>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</si>
  <si>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</si>
  <si>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</si>
  <si>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</si>
  <si>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</si>
  <si>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</si>
  <si>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</si>
  <si>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</si>
  <si>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</si>
  <si>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</si>
  <si>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</si>
  <si>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</si>
  <si>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</si>
  <si>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</si>
  <si>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</si>
  <si>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</si>
  <si>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</si>
  <si>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</si>
  <si>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</si>
  <si>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</si>
  <si>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</si>
  <si>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</si>
  <si>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</si>
  <si>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</si>
  <si>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</si>
  <si>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</si>
  <si>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</si>
  <si>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</si>
  <si>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</si>
  <si>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</si>
  <si>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</si>
  <si>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</si>
  <si>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</si>
  <si>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</si>
  <si>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</si>
  <si>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</si>
  <si>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</si>
  <si>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</si>
  <si>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</si>
  <si>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</si>
  <si>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</si>
  <si>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</si>
  <si>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</si>
  <si>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</si>
  <si>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</si>
  <si>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</si>
  <si>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</si>
  <si>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</si>
  <si>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</si>
  <si>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</si>
  <si>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</si>
  <si>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</si>
  <si>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</si>
  <si>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</si>
  <si>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</si>
  <si>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</si>
  <si>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</si>
  <si>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</si>
  <si>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</si>
  <si>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</si>
  <si>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</si>
  <si>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</si>
  <si>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</si>
  <si>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</si>
  <si>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</si>
  <si>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</si>
  <si>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</si>
  <si>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</si>
  <si>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</si>
  <si>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</si>
  <si>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</si>
  <si>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</si>
  <si>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</si>
  <si>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</si>
  <si>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</si>
  <si>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</si>
  <si>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</si>
  <si>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</si>
  <si>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</si>
  <si>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</si>
  <si>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</si>
  <si>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</si>
  <si>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</si>
  <si>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</si>
  <si>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</si>
  <si>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</si>
  <si>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</si>
  <si>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</si>
  <si>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</si>
  <si>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</si>
  <si>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</si>
  <si>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</si>
  <si>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</si>
  <si>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</si>
  <si>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</si>
  <si>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</si>
  <si>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</si>
  <si>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</si>
  <si>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</si>
  <si>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</si>
  <si>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</si>
  <si>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</si>
  <si>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</si>
  <si>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</si>
  <si>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</si>
  <si>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</si>
  <si>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</si>
  <si>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</si>
  <si>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</si>
  <si>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</si>
  <si>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</si>
  <si>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</si>
  <si>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</si>
  <si>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</si>
  <si>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</si>
  <si>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</si>
  <si>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</si>
  <si>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</si>
  <si>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</si>
  <si>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</si>
  <si>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</si>
  <si>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</si>
  <si>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</si>
  <si>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</si>
  <si>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</si>
  <si>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</si>
  <si>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</si>
  <si>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</si>
  <si>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</si>
  <si>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</si>
  <si>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</si>
  <si>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</si>
  <si>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</si>
  <si>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</si>
  <si>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</si>
  <si>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</si>
  <si>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</si>
  <si>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</si>
  <si>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</si>
  <si>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</si>
  <si>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</si>
  <si>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</si>
  <si>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</si>
  <si>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</si>
  <si>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</si>
  <si>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</si>
  <si>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</si>
  <si>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</si>
  <si>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</si>
  <si>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</si>
  <si>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</si>
  <si>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</si>
  <si>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</si>
  <si>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</si>
  <si>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</si>
  <si>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</si>
  <si>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</si>
  <si>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</si>
  <si>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</si>
  <si>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</si>
  <si>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</si>
  <si>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</si>
  <si>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</si>
  <si>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</si>
  <si>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</si>
  <si>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</si>
  <si>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</si>
  <si>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</si>
  <si>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</si>
  <si>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</si>
  <si>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</si>
  <si>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</si>
  <si>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</si>
  <si>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</si>
  <si>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</si>
  <si>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</si>
  <si>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</si>
  <si>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</si>
  <si>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</si>
  <si>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</si>
  <si>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</si>
  <si>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</si>
  <si>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</si>
  <si>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</si>
  <si>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</si>
  <si>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</si>
  <si>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</si>
  <si>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</si>
  <si>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</si>
  <si>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</si>
  <si>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</si>
  <si>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</si>
  <si>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</si>
  <si>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</si>
  <si>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</si>
  <si>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</si>
  <si>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</si>
  <si>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</si>
  <si>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</si>
  <si>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</si>
  <si>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</si>
  <si>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</si>
  <si>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</si>
  <si>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</si>
  <si>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</si>
  <si>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</si>
  <si>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</si>
  <si>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</si>
  <si>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</si>
  <si>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</si>
  <si>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</si>
  <si>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</si>
  <si>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</si>
  <si>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</si>
  <si>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</si>
  <si>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</si>
  <si>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</si>
  <si>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</si>
  <si>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</si>
  <si>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</si>
  <si>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</si>
  <si>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</si>
  <si>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</si>
  <si>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</si>
  <si>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</si>
  <si>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</si>
  <si>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</si>
  <si>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</si>
  <si>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</si>
  <si>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</si>
  <si>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</si>
  <si>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</si>
  <si>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</si>
  <si>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</si>
  <si>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</si>
  <si>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</si>
  <si>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</si>
  <si>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</si>
  <si>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</si>
  <si>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</si>
  <si>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</si>
  <si>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</si>
  <si>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</si>
  <si>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</si>
  <si>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</si>
  <si>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</si>
  <si>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</si>
  <si>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</si>
  <si>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</si>
  <si>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</si>
  <si>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</si>
  <si>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</si>
  <si>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</si>
  <si>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</si>
  <si>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</si>
  <si>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</si>
  <si>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</si>
  <si>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</si>
  <si>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</si>
  <si>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</si>
  <si>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</si>
  <si>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</si>
  <si>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</si>
  <si>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</si>
  <si>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</si>
  <si>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</si>
  <si>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</si>
  <si>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</si>
  <si>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</si>
  <si>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</si>
  <si>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</si>
  <si>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</si>
  <si>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</si>
  <si>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</si>
  <si>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</si>
  <si>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</si>
  <si>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</si>
  <si>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</si>
  <si>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</si>
  <si>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</si>
  <si>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</si>
  <si>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</si>
  <si>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</si>
  <si>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</si>
  <si>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</si>
  <si>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</si>
  <si>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</si>
  <si>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</si>
  <si>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</si>
  <si>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</si>
  <si>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</si>
  <si>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</si>
  <si>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</si>
  <si>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</si>
  <si>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</si>
  <si>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</si>
  <si>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</si>
  <si>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</si>
  <si>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</si>
  <si>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</si>
  <si>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</si>
  <si>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</si>
  <si>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</si>
  <si>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</si>
  <si>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</si>
  <si>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</si>
  <si>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</si>
  <si>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</si>
  <si>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</si>
  <si>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</si>
  <si>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</si>
  <si>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</si>
  <si>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</si>
  <si>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</si>
  <si>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</si>
  <si>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</si>
  <si>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</si>
  <si>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</si>
  <si>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</si>
  <si>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</si>
  <si>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</si>
  <si>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</si>
  <si>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</si>
  <si>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</si>
  <si>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</si>
  <si>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</si>
  <si>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</si>
  <si>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</si>
  <si>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</si>
  <si>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</si>
  <si>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</si>
  <si>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</si>
  <si>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</si>
  <si>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</si>
  <si>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</si>
  <si>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</si>
  <si>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</si>
  <si>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</si>
  <si>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</si>
  <si>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</si>
  <si>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</si>
  <si>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</si>
  <si>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</si>
  <si>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</si>
  <si>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</si>
  <si>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</si>
  <si>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</si>
  <si>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</si>
  <si>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</si>
  <si>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</si>
  <si>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</si>
  <si>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</si>
  <si>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</si>
  <si>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</si>
  <si>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</si>
  <si>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</si>
  <si>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</si>
  <si>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</si>
  <si>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</si>
  <si>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</si>
  <si>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</si>
  <si>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</si>
  <si>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</si>
  <si>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</si>
  <si>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</si>
  <si>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</si>
  <si>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</si>
  <si>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</si>
  <si>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</si>
  <si>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</si>
  <si>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</si>
  <si>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</si>
  <si>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</si>
  <si>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</si>
  <si>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</si>
  <si>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</si>
  <si>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</si>
  <si>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</si>
  <si>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</si>
  <si>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</si>
  <si>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</si>
  <si>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</si>
  <si>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</si>
  <si>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</si>
  <si>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</si>
  <si>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</si>
  <si>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</si>
  <si>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</si>
  <si>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</si>
  <si>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</si>
  <si>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</si>
  <si>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</si>
  <si>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</si>
  <si>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</si>
  <si>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</si>
  <si>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</si>
  <si>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</si>
  <si>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</si>
  <si>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</si>
  <si>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</si>
  <si>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</si>
  <si>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</si>
  <si>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</si>
  <si>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</si>
  <si>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</si>
  <si>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</si>
  <si>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</si>
  <si>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</si>
  <si>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</si>
  <si>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</si>
  <si>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</si>
  <si>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</si>
  <si>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</si>
  <si>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</si>
  <si>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</si>
  <si>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</si>
  <si>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</si>
  <si>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</si>
  <si>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</si>
  <si>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</si>
  <si>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</si>
  <si>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</si>
  <si>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</si>
  <si>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</si>
  <si>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</si>
  <si>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</si>
  <si>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</si>
  <si>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</si>
  <si>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</si>
  <si>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</si>
  <si>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</si>
  <si>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</si>
  <si>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</si>
  <si>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</si>
  <si>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</si>
  <si>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</si>
  <si>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</si>
  <si>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</si>
  <si>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</si>
  <si>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</si>
  <si>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</si>
  <si>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</si>
  <si>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</si>
  <si>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</si>
  <si>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</si>
  <si>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</si>
  <si>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</si>
  <si>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</si>
  <si>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</si>
  <si>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</si>
  <si>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</si>
  <si>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</si>
  <si>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</si>
  <si>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</si>
  <si>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</si>
  <si>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</si>
  <si>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</si>
  <si>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</si>
  <si>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</si>
  <si>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</si>
  <si>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</si>
  <si>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</si>
  <si>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</si>
  <si>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</si>
  <si>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</si>
  <si>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</si>
  <si>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</si>
  <si>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</si>
  <si>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</si>
  <si>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</si>
  <si>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</si>
  <si>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</si>
  <si>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</si>
  <si>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</si>
  <si>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</si>
  <si>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</si>
  <si>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</si>
  <si>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</si>
  <si>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</si>
  <si>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</si>
  <si>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</si>
  <si>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</si>
  <si>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</si>
  <si>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</si>
  <si>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</si>
  <si>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</si>
  <si>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</si>
  <si>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</si>
  <si>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</si>
  <si>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</si>
  <si>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</si>
  <si>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</si>
  <si>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</si>
  <si>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</si>
  <si>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</si>
  <si>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</si>
  <si>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</si>
  <si>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</si>
  <si>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</si>
  <si>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</si>
  <si>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</si>
  <si>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</si>
  <si>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</si>
  <si>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</si>
  <si>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</si>
  <si>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</si>
  <si>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</si>
  <si>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</si>
  <si>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</si>
  <si>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</si>
  <si>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</si>
  <si>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</si>
  <si>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</si>
  <si>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</si>
  <si>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</si>
  <si>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</si>
  <si>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</si>
  <si>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</si>
  <si>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</si>
  <si>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</si>
  <si>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</si>
  <si>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</si>
  <si>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</si>
  <si>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</si>
  <si>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</si>
  <si>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</si>
  <si>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</si>
  <si>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</si>
  <si>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</si>
  <si>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</si>
  <si>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</si>
  <si>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</si>
  <si>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</si>
  <si>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</si>
  <si>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</si>
  <si>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</si>
  <si>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</si>
  <si>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</si>
  <si>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</si>
  <si>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</si>
  <si>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</si>
  <si>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</si>
  <si>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</si>
  <si>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</si>
  <si>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</si>
  <si>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</si>
  <si>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</si>
  <si>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</si>
  <si>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</si>
  <si>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</si>
  <si>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</si>
  <si>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</si>
  <si>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</si>
  <si>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</si>
  <si>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</si>
  <si>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</si>
  <si>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</si>
  <si>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</si>
  <si>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</si>
  <si>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</si>
  <si>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</si>
  <si>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</si>
  <si>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</si>
  <si>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</si>
  <si>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</si>
  <si>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</si>
  <si>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</si>
  <si>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</si>
  <si>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</si>
  <si>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</si>
  <si>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</si>
  <si>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</si>
  <si>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</si>
  <si>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</si>
  <si>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</si>
  <si>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</si>
  <si>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</si>
  <si>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</si>
  <si>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</si>
  <si>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</si>
  <si>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</si>
  <si>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</si>
  <si>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</si>
  <si>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</si>
  <si>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</si>
  <si>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</si>
  <si>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</si>
  <si>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</si>
  <si>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</si>
  <si>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</si>
  <si>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</si>
  <si>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</si>
  <si>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</si>
  <si>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</si>
  <si>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</si>
  <si>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</si>
  <si>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</si>
  <si>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</si>
  <si>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</si>
  <si>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</si>
  <si>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</si>
  <si>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</si>
  <si>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</si>
  <si>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</si>
  <si>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</si>
  <si>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</si>
  <si>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</si>
  <si>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</si>
  <si>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</si>
  <si>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</si>
  <si>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</si>
  <si>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</si>
  <si>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</si>
  <si>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</si>
  <si>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</si>
  <si>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</si>
  <si>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</si>
  <si>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</si>
  <si>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</si>
  <si>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</si>
  <si>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</si>
  <si>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</si>
  <si>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</si>
  <si>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</si>
  <si>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</si>
  <si>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</si>
  <si>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</si>
  <si>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</si>
  <si>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</si>
  <si>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</si>
  <si>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</si>
  <si>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</si>
  <si>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</si>
  <si>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</si>
  <si>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</si>
  <si>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</si>
  <si>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</si>
  <si>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</si>
  <si>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</si>
  <si>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</si>
  <si>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</si>
  <si>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</si>
  <si>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</si>
  <si>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</si>
  <si>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</si>
  <si>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</si>
  <si>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</si>
  <si>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</si>
  <si>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</si>
  <si>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</si>
  <si>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</si>
  <si>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</si>
  <si>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</si>
  <si>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</si>
  <si>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</si>
  <si>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</si>
  <si>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</si>
  <si>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</si>
  <si>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</si>
  <si>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</si>
  <si>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</si>
  <si>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</si>
  <si>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</si>
  <si>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</si>
  <si>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</si>
  <si>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</si>
  <si>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</si>
  <si>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</si>
  <si>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</si>
  <si>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</si>
  <si>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</si>
  <si>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</si>
  <si>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</si>
  <si>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</si>
  <si>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</si>
  <si>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</si>
  <si>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</si>
  <si>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</si>
  <si>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</si>
  <si>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</si>
  <si>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</si>
  <si>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</si>
  <si>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</si>
  <si>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</si>
  <si>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</si>
  <si>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</si>
  <si>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</si>
  <si>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</si>
  <si>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</si>
  <si>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</si>
  <si>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</si>
  <si>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</si>
  <si>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</si>
  <si>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</si>
  <si>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</si>
  <si>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</si>
  <si>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</si>
  <si>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</si>
  <si>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</si>
  <si>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</si>
  <si>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</si>
  <si>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</si>
  <si>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</si>
  <si>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</si>
  <si>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</si>
  <si>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</si>
  <si>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</si>
  <si>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</si>
  <si>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</si>
  <si>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</si>
  <si>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</si>
  <si>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</si>
  <si>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</si>
  <si>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</si>
  <si>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</si>
  <si>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</si>
  <si>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</si>
  <si>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</si>
  <si>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</si>
  <si>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</si>
  <si>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</si>
  <si>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</si>
  <si>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</si>
  <si>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</si>
  <si>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</si>
  <si>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</si>
  <si>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</si>
  <si>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</si>
  <si>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</si>
  <si>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</si>
  <si>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</si>
  <si>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</si>
  <si>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</si>
  <si>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</si>
  <si>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</si>
  <si>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</si>
  <si>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</si>
  <si>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</si>
  <si>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</si>
  <si>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</si>
  <si>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</si>
  <si>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</si>
  <si>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</si>
  <si>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</si>
  <si>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</si>
  <si>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</si>
  <si>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</si>
  <si>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</si>
  <si>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</si>
  <si>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</si>
  <si>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</si>
  <si>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</si>
  <si>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</si>
  <si>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</si>
  <si>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</si>
  <si>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</si>
  <si>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</si>
  <si>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</si>
  <si>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</si>
  <si>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</si>
  <si>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</si>
  <si>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</si>
  <si>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</si>
  <si>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</si>
  <si>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</si>
  <si>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</si>
  <si>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</si>
  <si>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</si>
  <si>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</si>
  <si>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</si>
  <si>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</si>
  <si>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</si>
  <si>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</si>
  <si>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</si>
  <si>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</si>
  <si>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</si>
  <si>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</si>
  <si>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</si>
  <si>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</si>
  <si>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</si>
  <si>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</si>
  <si>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</si>
  <si>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</si>
  <si>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</si>
  <si>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</si>
  <si>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</si>
  <si>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</si>
  <si>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</si>
  <si>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</si>
  <si>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</si>
  <si>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</si>
  <si>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</si>
  <si>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</si>
  <si>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</si>
  <si>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</si>
  <si>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</si>
  <si>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</si>
  <si>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</si>
  <si>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</si>
  <si>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</si>
  <si>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</si>
  <si>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</si>
  <si>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</si>
  <si>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</si>
  <si>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</si>
  <si>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</si>
  <si>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</si>
  <si>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</si>
  <si>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</si>
  <si>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</si>
  <si>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</si>
  <si>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</si>
  <si>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</si>
  <si>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</si>
  <si>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</si>
  <si>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</si>
  <si>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</si>
  <si>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</si>
  <si>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</si>
  <si>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</si>
  <si>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</si>
  <si>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</si>
  <si>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</si>
  <si>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</si>
  <si>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</si>
  <si>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</si>
  <si>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</si>
  <si>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</si>
  <si>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</si>
  <si>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</si>
  <si>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</si>
  <si>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</si>
  <si>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</si>
  <si>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</si>
  <si>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</si>
  <si>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</si>
  <si>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</si>
  <si>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</si>
  <si>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</si>
  <si>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</si>
  <si>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</si>
  <si>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</si>
  <si>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</si>
  <si>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</si>
  <si>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</si>
  <si>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</si>
  <si>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</si>
  <si>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</si>
  <si>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</si>
  <si>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</si>
  <si>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</si>
  <si>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</si>
  <si>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</si>
  <si>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</si>
  <si>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</si>
  <si>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</si>
  <si>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</si>
  <si>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</si>
  <si>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</si>
  <si>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</si>
  <si>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</si>
  <si>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</si>
  <si>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</si>
  <si>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</si>
  <si>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</si>
  <si>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</si>
  <si>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</si>
  <si>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</si>
  <si>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</si>
  <si>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</si>
  <si>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</si>
  <si>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</si>
  <si>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</si>
  <si>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</si>
  <si>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</si>
  <si>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</si>
  <si>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</si>
  <si>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</si>
  <si>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</si>
  <si>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</si>
  <si>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</si>
  <si>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</si>
  <si>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</si>
  <si>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</si>
  <si>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</si>
  <si>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</si>
  <si>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</si>
  <si>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</si>
  <si>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</si>
  <si>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</si>
  <si>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</si>
  <si>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</si>
  <si>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</si>
  <si>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</si>
  <si>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</si>
  <si>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</si>
  <si>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</si>
  <si>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</si>
  <si>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</si>
  <si>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</si>
  <si>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</si>
  <si>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</si>
  <si>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</si>
  <si>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</si>
  <si>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</si>
  <si>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</si>
  <si>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</si>
  <si>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</si>
  <si>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</si>
  <si>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</si>
  <si>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</si>
  <si>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</si>
  <si>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</si>
  <si>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</si>
  <si>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</si>
  <si>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</si>
  <si>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</si>
  <si>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</si>
  <si>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</si>
  <si>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</si>
  <si>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</si>
  <si>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</si>
  <si>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</si>
  <si>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</si>
  <si>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</si>
  <si>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</si>
  <si>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</si>
  <si>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</si>
  <si>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</si>
  <si>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</si>
  <si>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</si>
  <si>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</si>
  <si>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</si>
  <si>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</si>
  <si>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</si>
  <si>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</si>
  <si>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</si>
  <si>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</si>
  <si>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</si>
  <si>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</si>
  <si>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</si>
  <si>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</si>
  <si>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</si>
  <si>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</si>
  <si>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</si>
  <si>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</si>
  <si>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</si>
  <si>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</si>
  <si>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</si>
  <si>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</si>
  <si>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</si>
  <si>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</si>
  <si>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</si>
  <si>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</si>
  <si>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</si>
  <si>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</si>
  <si>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</si>
  <si>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</si>
  <si>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</si>
  <si>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</si>
  <si>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</si>
  <si>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</si>
  <si>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</si>
  <si>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</si>
  <si>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</si>
  <si>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</si>
  <si>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</si>
  <si>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</si>
  <si>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</si>
  <si>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</si>
  <si>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</si>
  <si>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</si>
  <si>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</si>
  <si>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</si>
  <si>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</si>
  <si>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</si>
  <si>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</si>
  <si>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</si>
  <si>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</si>
  <si>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</si>
  <si>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</si>
  <si>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</si>
  <si>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</si>
  <si>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</si>
  <si>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</si>
  <si>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</si>
  <si>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</si>
  <si>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</si>
  <si>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</si>
  <si>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</si>
  <si>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</si>
  <si>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</si>
  <si>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</si>
  <si>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</si>
  <si>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</si>
  <si>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</si>
  <si>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</si>
  <si>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</si>
  <si>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</si>
  <si>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</si>
  <si>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</si>
  <si>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</si>
  <si>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</si>
  <si>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</si>
  <si>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</si>
  <si>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</si>
  <si>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</si>
  <si>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</si>
  <si>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</si>
  <si>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</si>
  <si>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</si>
  <si>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</si>
  <si>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</si>
  <si>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</si>
  <si>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</si>
  <si>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</si>
  <si>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</si>
  <si>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</si>
  <si>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</si>
  <si>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</si>
  <si>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</si>
  <si>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</si>
  <si>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</si>
  <si>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</si>
  <si>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</si>
  <si>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</si>
  <si>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</si>
  <si>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</si>
  <si>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</si>
  <si>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</si>
  <si>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</si>
  <si>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</si>
  <si>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</si>
  <si>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</si>
  <si>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</si>
  <si>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</si>
  <si>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</si>
  <si>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</si>
  <si>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</si>
  <si>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</si>
  <si>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</si>
  <si>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</si>
  <si>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</si>
  <si>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</si>
  <si>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</si>
  <si>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</si>
  <si>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</si>
  <si>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</si>
  <si>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</si>
  <si>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</si>
  <si>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</si>
  <si>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</si>
  <si>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</si>
  <si>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</si>
  <si>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</si>
  <si>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</si>
  <si>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</si>
  <si>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</si>
  <si>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</si>
  <si>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</si>
  <si>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</si>
  <si>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</si>
  <si>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</si>
  <si>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</si>
  <si>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</si>
  <si>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</si>
  <si>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</si>
  <si>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</si>
  <si>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</si>
  <si>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</si>
  <si>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</si>
  <si>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</si>
  <si>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</si>
  <si>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</si>
  <si>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</si>
  <si>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</si>
  <si>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</si>
  <si>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</si>
  <si>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</si>
  <si>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</si>
  <si>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</si>
  <si>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</si>
  <si>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</si>
  <si>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</si>
  <si>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</si>
  <si>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</si>
  <si>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</si>
  <si>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</si>
  <si>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</si>
  <si>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</si>
  <si>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</si>
  <si>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</si>
  <si>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</si>
  <si>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</si>
  <si>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</si>
  <si>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</si>
  <si>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</si>
  <si>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</si>
  <si>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</si>
  <si>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</si>
  <si>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</si>
  <si>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</si>
  <si>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</si>
  <si>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</si>
  <si>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</si>
  <si>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</si>
  <si>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</si>
  <si>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</si>
  <si>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</si>
  <si>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</si>
  <si>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</si>
  <si>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</si>
  <si>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</si>
  <si>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</si>
  <si>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</si>
  <si>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</si>
  <si>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</si>
  <si>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</si>
  <si>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</si>
  <si>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</si>
  <si>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</si>
  <si>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</si>
  <si>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</si>
  <si>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</si>
  <si>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</si>
  <si>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</si>
  <si>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</si>
  <si>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</si>
  <si>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</si>
  <si>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</si>
  <si>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</si>
  <si>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</si>
  <si>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</si>
  <si>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</si>
  <si>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</si>
  <si>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</si>
  <si>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</si>
  <si>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</si>
  <si>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</si>
  <si>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</si>
  <si>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</si>
  <si>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</si>
  <si>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</si>
  <si>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</si>
  <si>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</si>
  <si>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</si>
  <si>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</si>
  <si>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</si>
  <si>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</si>
  <si>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</si>
  <si>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</si>
  <si>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</si>
  <si>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</si>
  <si>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</si>
  <si>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</si>
  <si>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</si>
  <si>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</si>
  <si>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</si>
  <si>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</si>
  <si>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</si>
  <si>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</si>
  <si>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</si>
  <si>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</si>
  <si>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</si>
  <si>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</si>
  <si>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</si>
  <si>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</si>
  <si>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</si>
  <si>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</si>
  <si>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</si>
  <si>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</si>
  <si>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</si>
  <si>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</si>
  <si>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</si>
  <si>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</si>
  <si>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</si>
  <si>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</si>
  <si>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</si>
  <si>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</si>
  <si>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</si>
  <si>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</si>
  <si>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</si>
  <si>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</si>
  <si>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</si>
  <si>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</si>
  <si>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</si>
  <si>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</si>
  <si>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</si>
  <si>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</si>
  <si>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</si>
  <si>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</si>
  <si>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</si>
  <si>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</si>
  <si>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</si>
  <si>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</si>
  <si>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</si>
  <si>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</si>
  <si>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</si>
  <si>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</si>
  <si>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</si>
  <si>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</si>
  <si>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</si>
  <si>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</si>
  <si>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</si>
  <si>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</si>
  <si>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</si>
  <si>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</si>
  <si>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</si>
  <si>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</si>
  <si>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</si>
  <si>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</si>
  <si>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</si>
  <si>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</si>
  <si>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</si>
  <si>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</si>
  <si>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</si>
  <si>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</si>
  <si>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</si>
  <si>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</si>
  <si>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</si>
  <si>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</si>
  <si>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</si>
  <si>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</si>
  <si>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</si>
  <si>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</si>
  <si>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</si>
  <si>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</si>
  <si>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</si>
  <si>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</si>
  <si>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</si>
  <si>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</si>
  <si>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</si>
  <si>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</si>
  <si>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</si>
  <si>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</si>
  <si>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</si>
  <si>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</si>
  <si>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</si>
  <si>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</si>
  <si>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</si>
  <si>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</si>
  <si>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</si>
  <si>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</si>
  <si>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</si>
  <si>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</si>
  <si>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</si>
  <si>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</si>
  <si>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</si>
  <si>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</si>
  <si>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</si>
  <si>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</si>
  <si>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</si>
  <si>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</si>
  <si>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</si>
  <si>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</si>
  <si>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</si>
  <si>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</si>
  <si>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</si>
  <si>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</si>
  <si>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</si>
  <si>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</si>
  <si>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</si>
  <si>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</si>
  <si>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</si>
  <si>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</si>
  <si>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</si>
  <si>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</si>
  <si>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</si>
  <si>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</si>
  <si>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</si>
  <si>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</si>
  <si>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</si>
  <si>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</si>
  <si>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</si>
  <si>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</si>
  <si>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</si>
  <si>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</si>
  <si>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</si>
  <si>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</si>
  <si>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</si>
  <si>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</si>
  <si>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</si>
  <si>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</si>
  <si>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</si>
  <si>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</si>
  <si>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</si>
  <si>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</si>
  <si>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</si>
  <si>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</si>
  <si>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</si>
  <si>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</si>
  <si>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</si>
  <si>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</si>
  <si>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</si>
  <si>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</si>
  <si>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</si>
  <si>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</si>
  <si>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</si>
  <si>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</si>
  <si>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</si>
  <si>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</si>
  <si>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</si>
  <si>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</si>
  <si>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</si>
  <si>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</si>
  <si>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</si>
  <si>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</si>
  <si>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</si>
  <si>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</si>
  <si>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</si>
  <si>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</si>
  <si>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</si>
  <si>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</si>
  <si>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</si>
  <si>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</si>
  <si>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</si>
  <si>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</si>
  <si>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</si>
  <si>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</si>
  <si>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</si>
  <si>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</si>
  <si>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</si>
  <si>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</si>
  <si>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</si>
  <si>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</si>
  <si>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</si>
  <si>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</si>
  <si>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</si>
  <si>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</si>
  <si>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</si>
  <si>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</si>
  <si>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</si>
  <si>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</si>
  <si>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</si>
  <si>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</si>
  <si>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</si>
  <si>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</si>
  <si>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</si>
  <si>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</si>
  <si>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</si>
  <si>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</si>
  <si>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</si>
  <si>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</si>
  <si>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</si>
  <si>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</si>
  <si>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</si>
  <si>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</si>
  <si>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</si>
  <si>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</si>
  <si>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</si>
  <si>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</si>
  <si>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</si>
  <si>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</si>
  <si>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</si>
  <si>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</si>
  <si>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</si>
  <si>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</si>
  <si>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</si>
  <si>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</si>
  <si>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</si>
  <si>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</si>
  <si>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</si>
  <si>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</si>
  <si>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</si>
  <si>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</si>
  <si>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</si>
  <si>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</si>
  <si>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</si>
  <si>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</si>
  <si>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</si>
  <si>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</si>
  <si>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</si>
  <si>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</si>
  <si>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</si>
  <si>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</si>
  <si>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</si>
  <si>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</si>
  <si>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</si>
  <si>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</si>
  <si>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</si>
  <si>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</si>
  <si>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</si>
  <si>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</si>
  <si>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</si>
  <si>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</si>
  <si>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</si>
  <si>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</si>
  <si>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</si>
  <si>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</si>
  <si>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</si>
  <si>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</si>
  <si>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</si>
  <si>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</si>
  <si>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</si>
  <si>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</si>
  <si>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</si>
  <si>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</si>
  <si>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</si>
  <si>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</si>
  <si>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</si>
  <si>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</si>
  <si>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</si>
  <si>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</si>
  <si>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</si>
  <si>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</si>
  <si>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</si>
  <si>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</si>
  <si>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</si>
  <si>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</si>
  <si>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</si>
  <si>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</si>
  <si>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</si>
  <si>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</si>
  <si>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</si>
  <si>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</si>
  <si>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</si>
  <si>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</si>
  <si>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</si>
  <si>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</si>
  <si>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</si>
  <si>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</si>
  <si>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</si>
  <si>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</si>
  <si>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</si>
  <si>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</si>
  <si>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</si>
  <si>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</si>
  <si>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</si>
  <si>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</si>
  <si>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</si>
  <si>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</si>
  <si>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</si>
  <si>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</si>
  <si>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</si>
  <si>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</si>
  <si>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</si>
  <si>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</si>
  <si>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</si>
  <si>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</si>
  <si>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</si>
  <si>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</si>
  <si>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</si>
  <si>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</si>
  <si>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</si>
  <si>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</si>
  <si>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</si>
  <si>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</si>
  <si>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</si>
  <si>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</si>
  <si>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</si>
  <si>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</si>
  <si>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</si>
  <si>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</si>
  <si>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</si>
  <si>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</si>
  <si>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</si>
  <si>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</si>
  <si>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</si>
  <si>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</si>
  <si>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</si>
  <si>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</si>
  <si>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</si>
  <si>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</si>
  <si>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</si>
  <si>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</si>
  <si>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</si>
  <si>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</si>
  <si>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</si>
  <si>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</si>
  <si>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</si>
  <si>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</si>
  <si>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</si>
  <si>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</si>
  <si>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</si>
  <si>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</si>
  <si>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</si>
  <si>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</si>
  <si>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</si>
  <si>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</si>
  <si>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</si>
  <si>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</si>
  <si>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</si>
  <si>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</si>
  <si>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</si>
  <si>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</si>
  <si>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</si>
  <si>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</si>
  <si>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</si>
  <si>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</si>
  <si>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</si>
  <si>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</si>
  <si>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</si>
  <si>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</si>
  <si>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</si>
  <si>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</si>
  <si>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</si>
  <si>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</si>
  <si>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</si>
  <si>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</si>
  <si>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</si>
  <si>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</si>
  <si>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</si>
  <si>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</si>
  <si>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</si>
  <si>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</si>
  <si>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</si>
  <si>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</si>
  <si>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</si>
  <si>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</si>
  <si>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</si>
  <si>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</si>
  <si>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</si>
  <si>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</si>
  <si>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</si>
  <si>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</si>
  <si>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</si>
  <si>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</si>
  <si>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</si>
  <si>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</si>
  <si>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</si>
  <si>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</si>
  <si>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</si>
  <si>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</si>
  <si>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</si>
  <si>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</si>
  <si>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</si>
  <si>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</si>
  <si>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</si>
  <si>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</si>
  <si>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</si>
  <si>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</si>
  <si>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</si>
  <si>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</si>
  <si>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</si>
  <si>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</si>
  <si>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</si>
  <si>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</si>
  <si>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</si>
  <si>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</si>
  <si>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</si>
  <si>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</si>
  <si>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</si>
  <si>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</si>
  <si>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</si>
  <si>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</si>
  <si>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</si>
  <si>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</si>
  <si>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</si>
  <si>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</si>
  <si>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</si>
  <si>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</si>
  <si>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</si>
  <si>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</si>
  <si>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</si>
  <si>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</si>
  <si>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</si>
  <si>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</si>
  <si>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</si>
  <si>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</si>
  <si>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</si>
  <si>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</si>
  <si>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</si>
  <si>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</si>
  <si>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</si>
  <si>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</si>
  <si>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</si>
  <si>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</si>
  <si>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</si>
  <si>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</si>
  <si>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</si>
  <si>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</si>
  <si>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</si>
  <si>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</si>
  <si>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</si>
  <si>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</si>
  <si>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</si>
  <si>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</si>
  <si>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</si>
  <si>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</si>
  <si>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</si>
  <si>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</si>
  <si>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</si>
  <si>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</si>
  <si>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</si>
  <si>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</si>
  <si>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</si>
  <si>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</si>
  <si>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</si>
  <si>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</si>
  <si>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</si>
  <si>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</si>
  <si>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</si>
  <si>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</si>
  <si>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</si>
  <si>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</si>
  <si>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</si>
  <si>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</si>
  <si>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</si>
  <si>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</si>
  <si>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</si>
  <si>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</si>
  <si>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</si>
  <si>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</si>
  <si>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</si>
  <si>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</si>
  <si>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</si>
  <si>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</si>
  <si>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</si>
  <si>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</si>
  <si>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</si>
  <si>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</si>
  <si>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</si>
  <si>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</si>
  <si>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</si>
  <si>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</si>
  <si>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</si>
  <si>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</si>
  <si>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</si>
  <si>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</si>
  <si>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</si>
  <si>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</si>
  <si>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</si>
  <si>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</si>
  <si>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</si>
  <si>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</si>
  <si>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</si>
  <si>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</si>
  <si>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</si>
  <si>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</si>
  <si>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</si>
  <si>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</si>
  <si>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</si>
  <si>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</si>
  <si>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</si>
  <si>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</si>
  <si>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</si>
  <si>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</si>
  <si>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</si>
  <si>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</si>
  <si>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</si>
  <si>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</si>
  <si>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</si>
  <si>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</si>
  <si>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</si>
  <si>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</si>
  <si>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</si>
  <si>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</si>
  <si>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</si>
  <si>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</si>
  <si>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</si>
  <si>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</si>
  <si>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</si>
  <si>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</si>
  <si>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</si>
  <si>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</si>
  <si>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</si>
  <si>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</si>
  <si>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</si>
  <si>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</si>
  <si>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</si>
  <si>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</si>
  <si>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</si>
  <si>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</si>
  <si>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</si>
  <si>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</si>
  <si>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</si>
  <si>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</si>
  <si>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</si>
  <si>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</si>
  <si>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</si>
  <si>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</si>
  <si>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</si>
  <si>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</si>
  <si>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</si>
  <si>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</si>
  <si>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</si>
  <si>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</si>
  <si>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</si>
  <si>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</si>
  <si>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</si>
  <si>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</si>
  <si>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</si>
  <si>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</si>
  <si>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</si>
  <si>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</si>
  <si>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</si>
  <si>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</si>
  <si>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</si>
  <si>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</si>
  <si>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</si>
  <si>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</si>
  <si>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</si>
  <si>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</si>
  <si>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</si>
  <si>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</si>
  <si>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</si>
  <si>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</si>
  <si>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</si>
  <si>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</si>
  <si>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</si>
  <si>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</si>
  <si>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</si>
  <si>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</si>
  <si>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</si>
  <si>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</si>
  <si>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</si>
  <si>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</si>
  <si>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</si>
  <si>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</si>
  <si>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</si>
  <si>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</si>
  <si>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</si>
  <si>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</si>
  <si>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</si>
  <si>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</si>
  <si>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</si>
  <si>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</si>
  <si>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</si>
  <si>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</si>
  <si>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</si>
  <si>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</si>
  <si>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</si>
  <si>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</si>
  <si>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</si>
  <si>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</si>
  <si>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</si>
  <si>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</si>
  <si>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</si>
  <si>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</si>
  <si>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</si>
  <si>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</si>
  <si>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</si>
  <si>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</si>
  <si>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</si>
  <si>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</si>
  <si>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</si>
  <si>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</si>
  <si>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</si>
  <si>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</si>
  <si>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</si>
  <si>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</si>
  <si>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</si>
  <si>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</si>
  <si>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</si>
  <si>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</si>
  <si>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</si>
  <si>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</si>
  <si>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</si>
  <si>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</si>
  <si>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</si>
  <si>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</si>
  <si>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</si>
  <si>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</si>
  <si>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</si>
  <si>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</si>
  <si>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</si>
  <si>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</si>
  <si>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</si>
  <si>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</si>
  <si>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</si>
  <si>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</si>
  <si>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</si>
  <si>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</si>
  <si>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</si>
  <si>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</si>
  <si>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</si>
  <si>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</si>
  <si>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</si>
  <si>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</si>
  <si>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</si>
  <si>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</si>
  <si>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</si>
  <si>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</si>
  <si>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</si>
  <si>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</si>
  <si>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</si>
  <si>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</si>
  <si>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</si>
  <si>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</si>
  <si>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</si>
  <si>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</si>
  <si>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</si>
  <si>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</si>
  <si>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</si>
  <si>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</si>
  <si>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</si>
  <si>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</si>
  <si>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</si>
  <si>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</si>
  <si>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</si>
  <si>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</si>
  <si>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</si>
  <si>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</si>
  <si>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</si>
  <si>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</si>
  <si>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</si>
  <si>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</si>
  <si>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</si>
  <si>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</si>
  <si>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</si>
  <si>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</si>
  <si>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</si>
  <si>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</si>
  <si>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</si>
  <si>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</si>
  <si>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</si>
  <si>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</si>
  <si>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</si>
  <si>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</si>
  <si>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</si>
  <si>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</si>
  <si>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</si>
  <si>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</si>
  <si>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</si>
  <si>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</si>
  <si>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</si>
  <si>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</si>
  <si>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</si>
  <si>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</si>
  <si>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</si>
  <si>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</si>
  <si>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</si>
  <si>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</si>
  <si>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</si>
  <si>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</si>
  <si>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</si>
  <si>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</si>
  <si>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</si>
  <si>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</si>
  <si>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</si>
  <si>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</si>
  <si>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</si>
  <si>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</si>
  <si>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</si>
  <si>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</si>
  <si>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</si>
  <si>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</si>
  <si>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</si>
  <si>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</si>
  <si>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</si>
  <si>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</si>
  <si>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</si>
  <si>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</si>
  <si>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</si>
  <si>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</si>
  <si>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</si>
  <si>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</si>
  <si>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</si>
  <si>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</si>
  <si>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</si>
  <si>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</si>
  <si>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</si>
  <si>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</si>
  <si>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</si>
  <si>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</si>
  <si>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</si>
  <si>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</si>
  <si>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</si>
  <si>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</si>
  <si>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</si>
  <si>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</si>
  <si>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</si>
  <si>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</si>
  <si>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</si>
  <si>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</si>
  <si>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</si>
  <si>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</si>
  <si>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</si>
  <si>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</si>
  <si>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</si>
  <si>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</si>
  <si>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</si>
  <si>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</si>
  <si>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</si>
  <si>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</si>
  <si>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</si>
  <si>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</si>
  <si>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</si>
  <si>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</si>
  <si>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</si>
  <si>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</si>
  <si>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</si>
  <si>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</si>
  <si>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</si>
  <si>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</si>
  <si>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</si>
  <si>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</si>
  <si>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</si>
  <si>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</si>
  <si>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</si>
  <si>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</si>
  <si>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</si>
  <si>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</si>
  <si>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</si>
  <si>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</si>
  <si>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</si>
  <si>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</si>
  <si>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</si>
  <si>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</si>
  <si>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</si>
  <si>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</si>
  <si>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</si>
  <si>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</si>
  <si>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</si>
  <si>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</si>
  <si>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</si>
  <si>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</si>
  <si>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</si>
  <si>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</si>
  <si>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</si>
  <si>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</si>
  <si>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</si>
  <si>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</si>
  <si>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</si>
  <si>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</si>
  <si>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</si>
  <si>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</si>
  <si>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</si>
  <si>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</si>
  <si>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</si>
  <si>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</si>
  <si>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</si>
  <si>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</si>
  <si>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</si>
  <si>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</si>
  <si>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</si>
  <si>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</si>
  <si>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</si>
  <si>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</si>
  <si>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</si>
  <si>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</si>
  <si>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</si>
  <si>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</si>
  <si>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</si>
  <si>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</si>
  <si>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</si>
  <si>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</si>
  <si>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</si>
  <si>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</si>
  <si>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</si>
  <si>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</si>
  <si>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</si>
  <si>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</si>
  <si>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</si>
  <si>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</si>
  <si>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</si>
  <si>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</si>
  <si>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</si>
  <si>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</si>
  <si>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</si>
  <si>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</si>
  <si>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</si>
  <si>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</si>
  <si>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</si>
  <si>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</si>
  <si>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</si>
  <si>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</si>
  <si>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</si>
  <si>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</si>
  <si>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</si>
  <si>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</si>
  <si>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</si>
  <si>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</si>
  <si>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</si>
  <si>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</si>
  <si>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</si>
  <si>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</si>
  <si>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</si>
  <si>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</si>
  <si>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</si>
  <si>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</si>
  <si>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</si>
  <si>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</si>
  <si>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</si>
  <si>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</si>
  <si>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</si>
  <si>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</si>
  <si>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</si>
  <si>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</si>
  <si>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</si>
  <si>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</si>
  <si>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</si>
  <si>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</si>
  <si>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</si>
  <si>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</si>
  <si>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</si>
  <si>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</si>
  <si>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</si>
  <si>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</si>
  <si>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</si>
  <si>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</si>
  <si>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</si>
  <si>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</si>
  <si>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</si>
  <si>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</si>
  <si>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</si>
  <si>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</si>
  <si>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</si>
  <si>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</si>
  <si>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</si>
  <si>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</si>
  <si>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</si>
  <si>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</si>
  <si>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</si>
  <si>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</si>
  <si>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</si>
  <si>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</si>
  <si>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</si>
  <si>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</si>
  <si>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</si>
  <si>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</si>
  <si>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</si>
  <si>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</si>
  <si>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</si>
  <si>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</si>
  <si>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</si>
  <si>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</si>
  <si>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</si>
  <si>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</si>
  <si>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</si>
  <si>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</si>
  <si>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</si>
  <si>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</si>
  <si>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</si>
  <si>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</si>
  <si>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</si>
  <si>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</si>
  <si>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</si>
  <si>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</si>
  <si>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</si>
  <si>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</si>
  <si>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</si>
  <si>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</si>
  <si>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</si>
  <si>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</si>
  <si>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</si>
  <si>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</si>
  <si>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</si>
  <si>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</si>
  <si>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</si>
  <si>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</si>
  <si>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</si>
  <si>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</si>
  <si>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</si>
  <si>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</si>
  <si>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</si>
  <si>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</si>
  <si>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</si>
  <si>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</si>
  <si>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</si>
  <si>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</si>
  <si>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</si>
  <si>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</si>
  <si>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</si>
  <si>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</si>
  <si>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</si>
  <si>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</si>
  <si>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</si>
  <si>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</si>
  <si>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</si>
  <si>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</si>
  <si>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</si>
  <si>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</si>
  <si>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</si>
  <si>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</si>
  <si>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</si>
  <si>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</si>
  <si>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</si>
  <si>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</si>
  <si>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</si>
  <si>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</si>
  <si>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</si>
  <si>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</si>
  <si>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</si>
  <si>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</si>
  <si>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</si>
  <si>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</si>
  <si>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</si>
  <si>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</si>
  <si>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</si>
  <si>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</si>
  <si>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</si>
  <si>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</si>
  <si>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</si>
  <si>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</si>
  <si>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</si>
  <si>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</si>
  <si>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</si>
  <si>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</si>
  <si>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</si>
  <si>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</si>
  <si>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</si>
  <si>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</si>
  <si>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</si>
  <si>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</si>
  <si>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</si>
  <si>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</si>
  <si>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</si>
  <si>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</si>
  <si>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</si>
  <si>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</si>
  <si>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</si>
  <si>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</si>
  <si>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</si>
  <si>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</si>
  <si>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</si>
  <si>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</si>
  <si>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</si>
  <si>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</si>
  <si>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</si>
  <si>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</si>
  <si>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</si>
  <si>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</si>
  <si>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</si>
  <si>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</si>
  <si>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</si>
  <si>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</si>
  <si>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</si>
  <si>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</si>
  <si>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</si>
  <si>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</si>
  <si>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</si>
  <si>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</si>
  <si>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</si>
  <si>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</si>
  <si>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</si>
  <si>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</si>
  <si>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</si>
  <si>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</si>
  <si>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</si>
  <si>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</si>
  <si>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</si>
  <si>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</si>
  <si>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</si>
  <si>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</si>
  <si>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</si>
  <si>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</si>
  <si>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</si>
  <si>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</si>
  <si>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</si>
  <si>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</si>
  <si>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</si>
  <si>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</si>
  <si>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</si>
  <si>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</si>
  <si>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</si>
  <si>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</si>
  <si>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</si>
  <si>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</si>
  <si>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</si>
  <si>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</si>
  <si>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</si>
  <si>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</si>
  <si>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</si>
  <si>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</si>
  <si>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</si>
  <si>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</si>
  <si>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</si>
  <si>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</si>
  <si>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</si>
  <si>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</si>
  <si>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</si>
  <si>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</si>
  <si>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</si>
  <si>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</si>
  <si>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</si>
  <si>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</si>
  <si>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</si>
  <si>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</si>
  <si>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</si>
  <si>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</si>
  <si>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</si>
  <si>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</si>
  <si>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</si>
  <si>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</si>
  <si>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</si>
  <si>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</si>
  <si>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</si>
  <si>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</si>
  <si>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</si>
  <si>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</si>
  <si>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</si>
  <si>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</si>
  <si>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</si>
  <si>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</si>
  <si>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</si>
  <si>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</si>
  <si>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</si>
  <si>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</si>
  <si>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</si>
  <si>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</si>
  <si>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</si>
  <si>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</si>
  <si>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</si>
  <si>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</si>
  <si>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</si>
  <si>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</si>
  <si>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</si>
  <si>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</si>
  <si>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</si>
  <si>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</si>
  <si>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</si>
  <si>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</si>
  <si>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</si>
  <si>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</si>
  <si>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</si>
  <si>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</si>
  <si>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</si>
  <si>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</si>
  <si>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</si>
  <si>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</si>
  <si>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</si>
  <si>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</si>
  <si>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</si>
  <si>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</si>
  <si>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</si>
  <si>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</si>
  <si>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</si>
  <si>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</si>
  <si>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</si>
  <si>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</si>
  <si>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</si>
  <si>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</si>
  <si>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</si>
  <si>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</si>
  <si>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</si>
  <si>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</si>
  <si>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</si>
  <si>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</si>
  <si>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</si>
  <si>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</si>
  <si>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</si>
  <si>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</si>
  <si>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</si>
  <si>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</si>
  <si>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</si>
  <si>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</si>
  <si>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</si>
  <si>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</si>
  <si>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</si>
  <si>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</si>
  <si>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</si>
  <si>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</si>
  <si>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</si>
  <si>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</si>
  <si>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</si>
  <si>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</si>
  <si>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</si>
  <si>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</si>
  <si>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</si>
  <si>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</si>
  <si>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</si>
  <si>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</si>
  <si>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</si>
  <si>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</si>
  <si>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</si>
  <si>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</si>
  <si>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</si>
  <si>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</si>
  <si>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</si>
  <si>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</si>
  <si>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</si>
  <si>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</si>
  <si>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</si>
  <si>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</si>
  <si>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</si>
  <si>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</si>
  <si>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</si>
  <si>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</si>
  <si>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</si>
  <si>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</si>
  <si>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</si>
  <si>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</si>
  <si>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</si>
  <si>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</si>
  <si>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</si>
  <si>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</si>
  <si>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</si>
  <si>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</si>
  <si>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</si>
  <si>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</si>
  <si>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</si>
  <si>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</si>
  <si>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</si>
  <si>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</si>
  <si>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</si>
  <si>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</si>
  <si>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</si>
  <si>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</si>
  <si>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</si>
  <si>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</si>
  <si>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</si>
  <si>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</si>
  <si>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</si>
  <si>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</si>
  <si>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</si>
  <si>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</si>
  <si>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</si>
  <si>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</si>
  <si>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</si>
  <si>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</si>
  <si>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</si>
  <si>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</si>
  <si>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</si>
  <si>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</si>
  <si>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</si>
  <si>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</si>
  <si>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</si>
  <si>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</si>
  <si>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</si>
  <si>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</si>
  <si>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</si>
  <si>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</si>
  <si>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</si>
  <si>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</si>
  <si>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</si>
  <si>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</si>
  <si>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</si>
  <si>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</si>
  <si>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</si>
  <si>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</si>
  <si>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</si>
  <si>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</si>
  <si>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</si>
  <si>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</si>
  <si>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</si>
  <si>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</si>
  <si>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</si>
  <si>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</si>
  <si>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</si>
  <si>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</si>
  <si>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</si>
  <si>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</si>
  <si>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</si>
  <si>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</si>
  <si>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</si>
  <si>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</si>
  <si>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</si>
  <si>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</si>
  <si>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</si>
  <si>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</si>
  <si>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</si>
  <si>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</si>
  <si>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</si>
  <si>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</si>
  <si>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</si>
  <si>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</si>
  <si>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</si>
  <si>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</si>
  <si>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</si>
  <si>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</si>
  <si>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</si>
  <si>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</si>
  <si>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</si>
  <si>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</si>
  <si>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</si>
  <si>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</si>
  <si>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</si>
  <si>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</si>
  <si>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</si>
  <si>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</si>
  <si>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</si>
  <si>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</si>
  <si>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</si>
  <si>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</si>
  <si>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</si>
  <si>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</si>
  <si>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</si>
  <si>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</si>
  <si>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</si>
  <si>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</si>
  <si>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</si>
  <si>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</si>
  <si>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</si>
  <si>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</si>
  <si>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</si>
  <si>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</si>
  <si>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</si>
  <si>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</si>
  <si>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</si>
  <si>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</si>
  <si>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</si>
  <si>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</si>
  <si>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</si>
  <si>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</si>
  <si>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</si>
  <si>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</si>
  <si>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</si>
  <si>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</si>
  <si>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</si>
  <si>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</si>
  <si>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</si>
  <si>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</si>
  <si>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</si>
  <si>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</si>
  <si>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</si>
  <si>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</si>
  <si>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</si>
  <si>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</si>
  <si>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</si>
  <si>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</si>
  <si>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</si>
  <si>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</si>
  <si>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</si>
  <si>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</si>
  <si>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</si>
  <si>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</si>
  <si>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</si>
  <si>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</si>
  <si>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</si>
  <si>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</si>
  <si>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</si>
  <si>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</si>
  <si>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</si>
  <si>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</si>
  <si>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</si>
  <si>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</si>
  <si>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</si>
  <si>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</si>
  <si>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</si>
  <si>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</si>
  <si>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</si>
  <si>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</si>
  <si>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</si>
  <si>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</si>
  <si>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</si>
  <si>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</si>
  <si>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</si>
  <si>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</si>
  <si>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</si>
  <si>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</si>
  <si>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</si>
  <si>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</si>
  <si>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</si>
  <si>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</si>
  <si>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</si>
  <si>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</si>
  <si>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</si>
  <si>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</si>
  <si>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</si>
  <si>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</si>
  <si>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</si>
  <si>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</si>
  <si>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</si>
  <si>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</si>
  <si>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</si>
  <si>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</si>
  <si>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</si>
  <si>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</si>
  <si>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</si>
  <si>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</si>
  <si>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</si>
  <si>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</si>
  <si>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</si>
  <si>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</si>
  <si>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</si>
  <si>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</si>
  <si>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</si>
  <si>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</si>
  <si>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</si>
  <si>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</si>
  <si>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</si>
  <si>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</si>
  <si>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</si>
  <si>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</si>
  <si>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</si>
  <si>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</si>
  <si>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</si>
  <si>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</si>
  <si>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</si>
  <si>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</si>
  <si>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</si>
  <si>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</si>
  <si>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</si>
  <si>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</si>
  <si>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</si>
  <si>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</si>
  <si>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</si>
  <si>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</si>
  <si>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</si>
  <si>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</si>
  <si>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</si>
  <si>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</si>
  <si>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</si>
  <si>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</si>
  <si>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</si>
  <si>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</si>
  <si>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</si>
  <si>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</si>
  <si>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</si>
  <si>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</si>
  <si>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</si>
  <si>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</si>
  <si>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</si>
  <si>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</si>
  <si>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</si>
  <si>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</si>
  <si>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</si>
  <si>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</si>
  <si>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</si>
  <si>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</si>
  <si>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</si>
  <si>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</si>
  <si>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</si>
  <si>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</si>
  <si>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</si>
  <si>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</si>
  <si>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</si>
  <si>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</si>
  <si>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</si>
  <si>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</si>
  <si>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</si>
  <si>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</si>
  <si>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</si>
  <si>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</si>
  <si>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</si>
  <si>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</si>
  <si>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</si>
  <si>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</si>
  <si>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</si>
  <si>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</si>
  <si>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</si>
  <si>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</si>
  <si>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</si>
  <si>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</si>
  <si>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</si>
  <si>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</si>
  <si>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</si>
  <si>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</si>
  <si>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</si>
  <si>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</si>
  <si>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</si>
  <si>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</si>
  <si>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</si>
  <si>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</si>
  <si>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</si>
  <si>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</si>
  <si>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</si>
  <si>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</si>
  <si>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</si>
  <si>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</si>
  <si>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</si>
  <si>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</si>
  <si>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</si>
  <si>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</si>
  <si>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</si>
  <si>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</si>
  <si>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</si>
  <si>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</si>
  <si>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</si>
  <si>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</si>
  <si>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</si>
  <si>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</si>
  <si>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</si>
  <si>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</si>
  <si>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</si>
  <si>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</si>
  <si>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</si>
  <si>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</si>
  <si>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</si>
  <si>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</si>
  <si>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</si>
  <si>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</si>
  <si>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</si>
  <si>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</si>
  <si>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</si>
  <si>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</si>
  <si>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</si>
  <si>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</si>
  <si>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</si>
  <si>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</si>
  <si>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</si>
  <si>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</si>
  <si>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</si>
  <si>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</si>
  <si>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</si>
  <si>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</si>
  <si>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</si>
  <si>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</si>
  <si>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</si>
  <si>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</si>
  <si>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</si>
  <si>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</si>
  <si>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</si>
  <si>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</si>
  <si>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</si>
  <si>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</si>
  <si>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</si>
  <si>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</si>
  <si>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</si>
  <si>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</si>
  <si>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</si>
  <si>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</si>
  <si>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</si>
  <si>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</si>
  <si>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</si>
  <si>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</si>
  <si>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</si>
  <si>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</si>
  <si>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</si>
  <si>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</si>
  <si>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</si>
  <si>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</si>
  <si>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</si>
  <si>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</si>
  <si>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</si>
  <si>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</si>
  <si>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</si>
  <si>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</si>
  <si>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</si>
  <si>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</si>
  <si>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</si>
  <si>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</si>
  <si>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</si>
  <si>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</si>
  <si>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</si>
  <si>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</si>
  <si>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</si>
  <si>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</si>
  <si>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</si>
  <si>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</si>
  <si>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</si>
  <si>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</si>
  <si>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</si>
  <si>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</si>
  <si>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</si>
  <si>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</si>
  <si>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</si>
  <si>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</si>
  <si>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</si>
  <si>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</si>
  <si>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</si>
  <si>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</si>
  <si>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</si>
  <si>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</si>
  <si>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</si>
  <si>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</si>
  <si>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</si>
  <si>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</si>
  <si>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</si>
  <si>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</si>
  <si>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</si>
  <si>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</si>
  <si>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</si>
  <si>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</si>
  <si>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</si>
  <si>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</si>
  <si>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</si>
  <si>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</si>
  <si>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</si>
  <si>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</si>
  <si>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</si>
  <si>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</si>
  <si>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</si>
  <si>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</si>
  <si>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</si>
  <si>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</si>
  <si>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</si>
  <si>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</si>
  <si>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</si>
  <si>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</si>
  <si>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</si>
  <si>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</si>
  <si>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</si>
  <si>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</si>
  <si>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</si>
  <si>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</si>
  <si>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</si>
  <si>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</si>
  <si>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</si>
  <si>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</si>
  <si>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</si>
  <si>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</si>
  <si>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</si>
  <si>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</si>
  <si>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</si>
  <si>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</si>
  <si>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</si>
  <si>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</si>
  <si>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</si>
  <si>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</si>
  <si>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</si>
  <si>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</si>
  <si>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</si>
  <si>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</si>
  <si>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</si>
  <si>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</si>
  <si>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</si>
  <si>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</si>
  <si>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</si>
  <si>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</si>
  <si>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</si>
  <si>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</si>
  <si>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</si>
  <si>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</si>
  <si>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</si>
  <si>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</si>
  <si>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</si>
  <si>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</si>
  <si>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</si>
  <si>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</si>
  <si>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</si>
  <si>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</si>
  <si>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</si>
  <si>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</si>
  <si>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</si>
  <si>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</si>
  <si>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</si>
  <si>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</si>
  <si>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</si>
  <si>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</si>
  <si>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</si>
  <si>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</si>
  <si>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</si>
  <si>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</si>
  <si>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</si>
  <si>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</si>
  <si>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</si>
  <si>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</si>
  <si>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</si>
  <si>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</si>
  <si>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</si>
  <si>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</si>
  <si>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</si>
  <si>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</si>
  <si>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</si>
  <si>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</si>
  <si>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</si>
  <si>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</si>
  <si>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</si>
  <si>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</si>
  <si>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</si>
  <si>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</si>
  <si>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</si>
  <si>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</si>
  <si>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</si>
  <si>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</si>
  <si>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</si>
  <si>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</si>
  <si>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</si>
  <si>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</si>
  <si>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</si>
  <si>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</si>
  <si>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</si>
  <si>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</si>
  <si>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</si>
  <si>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</si>
  <si>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</si>
  <si>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</si>
  <si>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</si>
  <si>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</si>
  <si>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</si>
  <si>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</si>
  <si>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</si>
  <si>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</si>
  <si>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</si>
  <si>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</si>
  <si>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</si>
  <si>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</si>
  <si>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</si>
  <si>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</si>
  <si>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</si>
  <si>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</si>
  <si>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</si>
  <si>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</si>
  <si>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</si>
  <si>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</si>
  <si>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</si>
  <si>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</si>
  <si>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</si>
  <si>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</si>
  <si>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</si>
  <si>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</si>
  <si>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</si>
  <si>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</si>
  <si>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</si>
  <si>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</si>
  <si>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</si>
  <si>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</si>
  <si>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</si>
  <si>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</si>
  <si>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</si>
  <si>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</si>
  <si>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</si>
  <si>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</si>
  <si>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</si>
  <si>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</si>
  <si>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</si>
  <si>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</si>
  <si>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</si>
  <si>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</si>
  <si>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</si>
  <si>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</si>
  <si>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</si>
  <si>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</si>
  <si>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</si>
  <si>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</si>
  <si>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</si>
  <si>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</si>
  <si>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</si>
  <si>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</si>
  <si>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</si>
  <si>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</si>
  <si>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</si>
  <si>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</si>
  <si>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</si>
  <si>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</si>
  <si>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</si>
  <si>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</si>
  <si>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</si>
  <si>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</si>
  <si>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</si>
  <si>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</si>
  <si>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</si>
  <si>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</si>
  <si>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</si>
  <si>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</si>
  <si>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</si>
  <si>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</si>
  <si>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</si>
  <si>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</si>
  <si>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</si>
  <si>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</si>
  <si>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</si>
  <si>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</si>
  <si>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</si>
  <si>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</si>
  <si>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</si>
  <si>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</si>
  <si>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</si>
  <si>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</si>
  <si>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</si>
  <si>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</si>
  <si>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</si>
  <si>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</si>
  <si>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</si>
  <si>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</si>
  <si>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</si>
  <si>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</si>
  <si>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</si>
  <si>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</si>
  <si>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</si>
  <si>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</si>
  <si>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</si>
  <si>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</si>
  <si>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</si>
  <si>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</si>
  <si>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</si>
  <si>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</si>
  <si>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</si>
  <si>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</si>
  <si>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</si>
  <si>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</si>
  <si>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</si>
  <si>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</si>
  <si>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</si>
  <si>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</si>
  <si>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</si>
  <si>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</si>
  <si>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</si>
  <si>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</si>
  <si>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</si>
  <si>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</si>
  <si>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</si>
  <si>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</si>
  <si>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</si>
  <si>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</si>
  <si>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</si>
  <si>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</si>
  <si>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</si>
  <si>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</si>
  <si>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</si>
  <si>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</si>
  <si>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</si>
  <si>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</si>
  <si>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</si>
  <si>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</si>
  <si>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</si>
  <si>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</si>
  <si>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</si>
  <si>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</si>
  <si>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</si>
  <si>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</si>
  <si>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</si>
  <si>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</si>
  <si>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</si>
  <si>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</si>
  <si>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</si>
  <si>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</si>
  <si>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</si>
  <si>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</si>
  <si>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</si>
  <si>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</si>
  <si>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</si>
  <si>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</si>
  <si>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</si>
  <si>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</si>
  <si>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</si>
  <si>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</si>
  <si>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</si>
  <si>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</si>
  <si>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</si>
  <si>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</si>
  <si>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</si>
  <si>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</si>
  <si>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</si>
  <si>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</si>
  <si>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</si>
  <si>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</si>
  <si>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</si>
  <si>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</si>
  <si>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</si>
  <si>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</si>
  <si>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</si>
  <si>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</si>
  <si>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</si>
  <si>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</si>
  <si>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</si>
  <si>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</si>
  <si>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</si>
  <si>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</si>
  <si>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</si>
  <si>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</si>
  <si>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</si>
  <si>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</si>
  <si>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</si>
  <si>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</si>
  <si>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</si>
  <si>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</si>
  <si>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</si>
  <si>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</si>
  <si>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</si>
  <si>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</si>
  <si>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</si>
  <si>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</si>
  <si>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</si>
  <si>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</si>
  <si>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</si>
  <si>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</si>
  <si>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</si>
  <si>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</si>
  <si>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</si>
  <si>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</si>
  <si>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</si>
  <si>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</si>
  <si>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</si>
  <si>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</si>
  <si>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</si>
  <si>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</si>
  <si>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</si>
  <si>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</si>
  <si>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</si>
  <si>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</si>
  <si>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</si>
  <si>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</si>
  <si>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</si>
  <si>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</si>
  <si>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</si>
  <si>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</si>
  <si>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</si>
  <si>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</si>
  <si>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</si>
  <si>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</si>
  <si>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</si>
  <si>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</si>
  <si>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</si>
  <si>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</si>
  <si>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</si>
  <si>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</si>
  <si>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</si>
  <si>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</si>
  <si>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</si>
  <si>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</si>
  <si>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</si>
  <si>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</si>
  <si>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</si>
  <si>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</si>
  <si>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</si>
  <si>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</si>
  <si>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</si>
  <si>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</si>
  <si>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</si>
  <si>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</si>
  <si>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</si>
  <si>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</si>
  <si>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</si>
  <si>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</si>
  <si>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</si>
  <si>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</si>
  <si>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</si>
  <si>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</si>
  <si>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</si>
  <si>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</si>
  <si>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</si>
  <si>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</si>
  <si>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</si>
  <si>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</si>
  <si>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</si>
  <si>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</si>
  <si>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</si>
  <si>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</si>
  <si>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</si>
  <si>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</si>
  <si>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</si>
  <si>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</si>
  <si>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</si>
  <si>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</si>
  <si>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</si>
  <si>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</si>
  <si>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</si>
  <si>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</si>
  <si>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</si>
  <si>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</si>
  <si>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</si>
  <si>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</si>
  <si>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</si>
  <si>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</si>
  <si>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</si>
  <si>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</si>
  <si>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</si>
  <si>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</si>
  <si>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</si>
  <si>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</si>
  <si>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</si>
  <si>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</si>
  <si>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</si>
  <si>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</si>
  <si>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</si>
  <si>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</si>
  <si>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</si>
  <si>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</si>
  <si>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</si>
  <si>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</si>
  <si>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</si>
  <si>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</si>
  <si>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</si>
  <si>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</si>
  <si>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</si>
  <si>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</si>
  <si>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</si>
  <si>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</si>
  <si>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</si>
  <si>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</si>
  <si>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</si>
  <si>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</si>
  <si>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</si>
  <si>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</si>
  <si>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</si>
  <si>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</si>
  <si>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</si>
  <si>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</si>
  <si>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</si>
  <si>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</si>
  <si>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</si>
  <si>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</si>
  <si>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</si>
  <si>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</si>
  <si>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</si>
  <si>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</si>
  <si>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</si>
  <si>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</si>
  <si>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</si>
  <si>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</si>
  <si>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</si>
  <si>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</si>
  <si>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</si>
  <si>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</si>
  <si>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</si>
  <si>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</si>
  <si>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</si>
  <si>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</si>
  <si>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</si>
  <si>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</si>
  <si>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</si>
  <si>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</si>
  <si>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</si>
  <si>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</si>
  <si>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</si>
  <si>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</si>
  <si>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</si>
  <si>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</si>
  <si>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</si>
  <si>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</si>
  <si>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</si>
  <si>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</si>
  <si>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</si>
  <si>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</si>
  <si>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</si>
  <si>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</si>
  <si>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</si>
  <si>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</si>
  <si>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</si>
  <si>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</si>
  <si>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</si>
  <si>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</si>
  <si>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</si>
  <si>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</si>
  <si>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</si>
  <si>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</si>
  <si>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</si>
  <si>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</si>
  <si>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</si>
  <si>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</si>
  <si>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</si>
  <si>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</si>
  <si>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</si>
  <si>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</si>
  <si>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</si>
  <si>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</si>
  <si>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</si>
  <si>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</si>
  <si>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</si>
  <si>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</si>
  <si>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</si>
  <si>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</si>
  <si>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</si>
  <si>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</si>
  <si>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</si>
  <si>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</si>
  <si>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</si>
  <si>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</si>
  <si>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</si>
  <si>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</si>
  <si>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</si>
  <si>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</si>
  <si>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</si>
  <si>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</si>
  <si>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</si>
  <si>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</si>
  <si>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</si>
  <si>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</si>
  <si>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</si>
  <si>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</si>
  <si>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</si>
  <si>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</si>
  <si>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</si>
  <si>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</si>
  <si>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</si>
  <si>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</si>
  <si>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</si>
  <si>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</si>
  <si>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</si>
  <si>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</si>
  <si>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</si>
  <si>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</si>
  <si>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</si>
  <si>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</si>
  <si>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</si>
  <si>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</si>
  <si>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</si>
  <si>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</si>
  <si>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</si>
  <si>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</si>
  <si>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</si>
  <si>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</si>
  <si>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</si>
  <si>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</si>
  <si>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</si>
  <si>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</si>
  <si>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</si>
  <si>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</si>
  <si>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</si>
  <si>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</si>
  <si>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</si>
  <si>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</si>
  <si>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</si>
  <si>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</si>
  <si>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</si>
  <si>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</si>
  <si>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</si>
  <si>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</si>
  <si>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</si>
  <si>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</si>
  <si>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</si>
  <si>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</si>
  <si>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</si>
  <si>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</si>
  <si>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</si>
  <si>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</si>
  <si>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</si>
  <si>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</si>
  <si>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</si>
  <si>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</si>
  <si>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</si>
  <si>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</si>
  <si>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</si>
  <si>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</si>
  <si>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</si>
  <si>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</si>
  <si>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</si>
  <si>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</si>
  <si>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</si>
  <si>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</si>
  <si>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</si>
  <si>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</si>
  <si>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</si>
  <si>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</si>
  <si>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</si>
  <si>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</si>
  <si>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</si>
  <si>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</si>
  <si>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</si>
  <si>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</si>
  <si>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</si>
  <si>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</si>
  <si>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</si>
  <si>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</si>
  <si>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</si>
  <si>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</si>
  <si>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</si>
  <si>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</si>
  <si>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</si>
  <si>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</si>
  <si>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</si>
  <si>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</si>
  <si>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</si>
  <si>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</si>
  <si>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</si>
  <si>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</si>
  <si>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</si>
  <si>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</si>
  <si>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</si>
  <si>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</si>
  <si>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</si>
  <si>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</si>
  <si>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</si>
  <si>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</si>
  <si>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</si>
  <si>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</si>
  <si>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</si>
  <si>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</si>
  <si>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</si>
  <si>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</si>
  <si>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</si>
  <si>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</si>
  <si>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</si>
  <si>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</si>
  <si>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</si>
  <si>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</si>
  <si>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</si>
  <si>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</si>
  <si>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</si>
  <si>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</si>
  <si>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</si>
  <si>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</si>
  <si>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</si>
  <si>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</si>
  <si>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</si>
  <si>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</si>
  <si>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</si>
  <si>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</si>
  <si>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</si>
  <si>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</si>
  <si>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</si>
  <si>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</si>
  <si>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</si>
  <si>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</si>
  <si>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</si>
  <si>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</si>
  <si>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</si>
  <si>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</si>
  <si>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</si>
  <si>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</si>
  <si>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</si>
  <si>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</si>
  <si>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</si>
  <si>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</si>
  <si>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</si>
  <si>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</si>
  <si>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</si>
  <si>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</si>
  <si>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</si>
  <si>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</si>
  <si>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</si>
  <si>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</si>
  <si>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</si>
  <si>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</si>
  <si>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</si>
  <si>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</si>
  <si>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</si>
  <si>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</si>
  <si>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</si>
  <si>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</si>
  <si>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</si>
  <si>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</si>
  <si>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</si>
  <si>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</si>
  <si>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</si>
  <si>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</si>
  <si>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</si>
  <si>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</si>
  <si>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</si>
  <si>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</si>
  <si>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</si>
  <si>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</si>
  <si>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</si>
  <si>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</si>
  <si>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</si>
  <si>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</si>
  <si>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</si>
  <si>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</si>
  <si>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</si>
  <si>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</si>
  <si>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</si>
  <si>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</si>
  <si>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</si>
  <si>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</si>
  <si>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</si>
  <si>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</si>
  <si>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</si>
  <si>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</si>
  <si>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</si>
  <si>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</si>
  <si>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</si>
  <si>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</si>
  <si>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</si>
  <si>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</si>
  <si>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</si>
  <si>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</si>
  <si>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</si>
  <si>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</si>
  <si>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</si>
  <si>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</si>
  <si>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</si>
  <si>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</si>
  <si>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</si>
  <si>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</si>
  <si>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</si>
  <si>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</si>
  <si>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</si>
  <si>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</si>
  <si>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</si>
  <si>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</si>
  <si>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</si>
  <si>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</si>
  <si>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</si>
  <si>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</si>
  <si>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</si>
  <si>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</si>
  <si>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</si>
  <si>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</si>
  <si>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</si>
  <si>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</si>
  <si>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</si>
  <si>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</si>
  <si>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</si>
  <si>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</si>
  <si>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</si>
  <si>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</si>
  <si>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</si>
  <si>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</si>
  <si>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</si>
  <si>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</si>
  <si>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</si>
  <si>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</si>
  <si>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</si>
  <si>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</si>
  <si>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</si>
  <si>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</si>
  <si>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</si>
  <si>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</si>
  <si>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</si>
  <si>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</si>
  <si>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</si>
  <si>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</si>
  <si>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</si>
  <si>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</si>
  <si>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</si>
  <si>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</si>
  <si>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</si>
  <si>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</si>
  <si>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</si>
  <si>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</si>
  <si>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</si>
  <si>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</si>
  <si>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</si>
  <si>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</si>
  <si>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</si>
  <si>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</si>
  <si>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</si>
  <si>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</si>
  <si>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</si>
  <si>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</si>
  <si>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</si>
  <si>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</si>
  <si>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</si>
  <si>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</si>
  <si>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</si>
  <si>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</si>
  <si>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</si>
  <si>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</si>
  <si>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</si>
  <si>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</si>
  <si>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</si>
  <si>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</si>
  <si>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</si>
  <si>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</si>
  <si>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</si>
  <si>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</si>
  <si>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</si>
  <si>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</si>
  <si>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</si>
  <si>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</si>
  <si>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</si>
  <si>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</si>
  <si>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</si>
  <si>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</si>
  <si>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</si>
  <si>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</si>
  <si>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</si>
  <si>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</si>
  <si>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</si>
  <si>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</si>
  <si>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</si>
  <si>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</si>
  <si>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</si>
  <si>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</si>
  <si>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</si>
  <si>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</si>
  <si>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</si>
  <si>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</si>
  <si>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</si>
  <si>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</si>
  <si>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</si>
  <si>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</si>
  <si>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</si>
  <si>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</si>
  <si>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</si>
  <si>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</si>
  <si>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</si>
  <si>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</si>
  <si>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</si>
  <si>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</si>
  <si>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</si>
  <si>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</si>
  <si>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</si>
  <si>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</si>
  <si>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</si>
  <si>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</si>
  <si>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</si>
  <si>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</si>
  <si>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</si>
  <si>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</si>
  <si>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</si>
  <si>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</si>
  <si>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</si>
  <si>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</si>
  <si>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</si>
  <si>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</si>
  <si>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</si>
  <si>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</si>
  <si>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</si>
  <si>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</si>
  <si>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</si>
  <si>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</si>
  <si>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</si>
  <si>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</si>
  <si>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</si>
  <si>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</si>
  <si>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</si>
  <si>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</si>
  <si>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</si>
  <si>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</si>
  <si>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</si>
  <si>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</si>
  <si>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</si>
  <si>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</si>
  <si>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</si>
  <si>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</si>
  <si>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</si>
  <si>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</si>
  <si>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</si>
  <si>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</si>
  <si>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</si>
  <si>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</si>
  <si>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</si>
  <si>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</si>
  <si>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</si>
  <si>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</si>
  <si>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</si>
  <si>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</si>
  <si>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</si>
  <si>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</si>
  <si>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</si>
  <si>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</si>
  <si>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</si>
  <si>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</si>
  <si>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</si>
  <si>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</si>
  <si>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</si>
  <si>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</si>
  <si>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</si>
  <si>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</si>
  <si>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</si>
  <si>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</si>
  <si>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</si>
  <si>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</si>
  <si>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</si>
  <si>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</si>
  <si>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</si>
  <si>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</si>
  <si>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</si>
  <si>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</si>
  <si>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</si>
  <si>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</si>
  <si>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</si>
  <si>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</si>
  <si>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</si>
  <si>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</si>
  <si>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</si>
  <si>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</si>
  <si>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</si>
  <si>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</si>
  <si>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</si>
  <si>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</si>
  <si>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</si>
  <si>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</si>
  <si>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</si>
  <si>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</si>
  <si>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</si>
  <si>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</si>
  <si>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</si>
  <si>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</si>
  <si>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</si>
  <si>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</si>
  <si>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</si>
  <si>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</si>
  <si>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</si>
  <si>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</si>
  <si>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</si>
  <si>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</si>
  <si>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</si>
  <si>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</si>
  <si>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</si>
  <si>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</si>
  <si>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</si>
  <si>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</si>
  <si>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</si>
  <si>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</si>
  <si>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</si>
  <si>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</si>
  <si>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</si>
  <si>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</si>
  <si>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</si>
  <si>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</si>
  <si>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</si>
  <si>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</si>
  <si>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</si>
  <si>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</si>
  <si>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</si>
  <si>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</si>
  <si>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</si>
  <si>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</si>
  <si>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</si>
  <si>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</si>
  <si>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</si>
  <si>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</si>
  <si>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</si>
  <si>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</si>
  <si>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</si>
  <si>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</si>
  <si>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</si>
  <si>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</si>
  <si>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</si>
  <si>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</si>
  <si>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</si>
  <si>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</si>
  <si>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</si>
  <si>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</si>
  <si>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</si>
  <si>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</si>
  <si>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</si>
  <si>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</si>
  <si>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</si>
  <si>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</si>
  <si>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</si>
  <si>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</si>
  <si>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</si>
  <si>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</si>
  <si>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</si>
  <si>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</si>
  <si>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</si>
  <si>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</si>
  <si>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</si>
  <si>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</si>
  <si>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</si>
  <si>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</si>
  <si>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</si>
  <si>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</si>
  <si>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</si>
  <si>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</si>
  <si>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</si>
  <si>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</si>
  <si>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</si>
  <si>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</si>
  <si>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</si>
  <si>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</si>
  <si>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</si>
  <si>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</si>
  <si>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</si>
  <si>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</si>
  <si>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</si>
  <si>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</si>
  <si>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</si>
  <si>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</si>
  <si>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</si>
  <si>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</si>
  <si>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</si>
  <si>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</si>
  <si>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</si>
  <si>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</si>
  <si>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</si>
  <si>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</si>
  <si>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</si>
  <si>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</si>
  <si>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</si>
  <si>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</si>
  <si>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</si>
  <si>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</si>
  <si>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</si>
  <si>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</si>
  <si>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</si>
  <si>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</si>
  <si>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</si>
  <si>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</si>
  <si>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</si>
  <si>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</si>
  <si>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</si>
  <si>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</si>
  <si>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</si>
  <si>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</si>
  <si>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</si>
  <si>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</si>
  <si>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</si>
  <si>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</si>
  <si>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</si>
  <si>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</si>
  <si>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</si>
  <si>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</si>
  <si>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</si>
  <si>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</si>
  <si>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</si>
  <si>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</si>
  <si>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</si>
  <si>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</si>
  <si>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</si>
  <si>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</si>
  <si>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</si>
  <si>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</si>
  <si>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</si>
  <si>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</si>
  <si>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</si>
  <si>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</si>
  <si>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</si>
  <si>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</si>
  <si>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</si>
  <si>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</si>
  <si>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</si>
  <si>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</si>
  <si>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</si>
  <si>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</si>
  <si>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</si>
  <si>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</si>
  <si>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</si>
  <si>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</si>
  <si>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</si>
  <si>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</si>
  <si>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</si>
  <si>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</si>
  <si>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</si>
  <si>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</si>
  <si>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</si>
  <si>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</si>
  <si>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</si>
  <si>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</si>
  <si>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</si>
  <si>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</si>
  <si>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</si>
  <si>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</si>
  <si>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</si>
  <si>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</si>
  <si>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</si>
  <si>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</si>
  <si>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</si>
  <si>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</si>
  <si>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</si>
  <si>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</si>
  <si>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</si>
  <si>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</si>
  <si>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</si>
  <si>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</si>
  <si>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</si>
  <si>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</si>
  <si>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</si>
  <si>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</si>
  <si>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</si>
  <si>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</si>
  <si>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</si>
  <si>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</si>
  <si>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</si>
  <si>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</si>
  <si>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</si>
  <si>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</si>
  <si>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</si>
  <si>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</si>
  <si>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</si>
  <si>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</si>
  <si>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</si>
  <si>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</si>
  <si>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</si>
  <si>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</si>
  <si>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</si>
  <si>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</si>
  <si>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</si>
  <si>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</si>
  <si>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</si>
  <si>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</si>
  <si>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</si>
  <si>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</si>
  <si>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</si>
  <si>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</si>
  <si>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</si>
  <si>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</si>
  <si>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</si>
  <si>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</si>
  <si>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</si>
  <si>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</si>
  <si>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</si>
  <si>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</si>
  <si>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</si>
  <si>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</si>
  <si>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</si>
  <si>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</si>
  <si>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</si>
  <si>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</si>
  <si>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</si>
  <si>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</si>
  <si>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</si>
  <si>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</si>
  <si>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</si>
  <si>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</si>
  <si>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</si>
  <si>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</si>
  <si>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</si>
  <si>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</si>
  <si>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</si>
  <si>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</si>
  <si>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</si>
  <si>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</si>
  <si>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</si>
  <si>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</si>
  <si>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</si>
  <si>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</si>
  <si>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</si>
  <si>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</si>
  <si>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</si>
  <si>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</si>
  <si>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</si>
  <si>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</si>
  <si>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</si>
  <si>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</si>
  <si>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</si>
  <si>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</si>
  <si>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</si>
  <si>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</si>
  <si>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</si>
  <si>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</si>
  <si>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</si>
  <si>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</si>
  <si>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</si>
  <si>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</si>
  <si>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</si>
  <si>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</si>
  <si>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</si>
  <si>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</si>
  <si>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</si>
  <si>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</si>
  <si>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</si>
  <si>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</si>
  <si>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</si>
  <si>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</si>
  <si>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</si>
  <si>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</si>
  <si>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</si>
  <si>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</si>
  <si>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</si>
  <si>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</si>
  <si>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</si>
  <si>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</si>
  <si>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</si>
  <si>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</si>
  <si>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</si>
  <si>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</si>
  <si>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</si>
  <si>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</si>
  <si>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</si>
  <si>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</si>
  <si>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</si>
  <si>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</si>
  <si>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</si>
  <si>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</si>
  <si>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</si>
  <si>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</si>
  <si>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</si>
  <si>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</si>
  <si>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</si>
  <si>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</si>
  <si>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</si>
  <si>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</si>
  <si>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</si>
  <si>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</si>
  <si>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</si>
  <si>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</si>
  <si>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</si>
  <si>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</si>
  <si>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</si>
  <si>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</si>
  <si>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</si>
  <si>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</si>
  <si>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</si>
  <si>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</si>
  <si>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</si>
  <si>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</si>
  <si>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</si>
  <si>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</si>
  <si>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</si>
  <si>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</si>
  <si>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</si>
  <si>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</si>
  <si>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</si>
  <si>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</si>
  <si>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</si>
  <si>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</si>
  <si>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</si>
  <si>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</si>
  <si>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</si>
  <si>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</si>
  <si>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</si>
  <si>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</si>
  <si>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</si>
  <si>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</si>
  <si>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</si>
  <si>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</si>
  <si>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</si>
  <si>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</si>
  <si>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</si>
  <si>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</si>
  <si>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</si>
  <si>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</si>
  <si>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</si>
  <si>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</si>
  <si>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</si>
  <si>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</si>
  <si>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</si>
  <si>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</si>
  <si>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</si>
  <si>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</si>
  <si>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</si>
  <si>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</si>
  <si>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</si>
  <si>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</si>
  <si>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</si>
  <si>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</si>
  <si>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</si>
  <si>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</si>
  <si>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</si>
  <si>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</si>
  <si>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</si>
  <si>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</si>
  <si>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</si>
  <si>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</si>
  <si>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</si>
  <si>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</si>
  <si>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</si>
  <si>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</si>
  <si>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</si>
  <si>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</si>
  <si>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</si>
  <si>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</si>
  <si>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</si>
  <si>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</si>
  <si>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</si>
  <si>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</si>
  <si>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</si>
  <si>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</si>
  <si>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</si>
  <si>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</si>
  <si>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</si>
  <si>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</si>
  <si>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</si>
  <si>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</si>
  <si>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</si>
  <si>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</si>
  <si>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</si>
  <si>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</si>
  <si>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</si>
  <si>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</si>
  <si>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</si>
  <si>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</si>
  <si>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</si>
  <si>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</si>
  <si>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</si>
  <si>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</si>
  <si>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</si>
  <si>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</si>
  <si>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</si>
  <si>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</si>
  <si>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</si>
  <si>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</si>
  <si>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</si>
  <si>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</si>
  <si>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</si>
  <si>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</si>
  <si>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</si>
  <si>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</si>
  <si>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</si>
  <si>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</si>
  <si>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</si>
  <si>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</si>
  <si>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</si>
  <si>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</si>
  <si>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</si>
  <si>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</si>
  <si>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</si>
  <si>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</si>
  <si>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</si>
  <si>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</si>
  <si>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</si>
  <si>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</si>
  <si>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</si>
  <si>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</si>
  <si>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</si>
  <si>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</si>
  <si>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</si>
  <si>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</si>
  <si>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</si>
  <si>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</si>
  <si>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</si>
  <si>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</si>
  <si>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</si>
  <si>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</si>
  <si>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</si>
  <si>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</si>
  <si>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</si>
  <si>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</si>
  <si>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</si>
  <si>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</si>
  <si>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</si>
  <si>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</si>
  <si>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</si>
  <si>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</si>
  <si>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</si>
  <si>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</si>
  <si>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</si>
  <si>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</si>
  <si>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</si>
  <si>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</si>
  <si>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</si>
  <si>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</si>
  <si>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</si>
  <si>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</si>
  <si>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</si>
  <si>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</si>
  <si>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</si>
  <si>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</si>
  <si>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</si>
  <si>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</si>
  <si>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</si>
  <si>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</si>
  <si>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</si>
  <si>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</si>
  <si>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</si>
  <si>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</si>
  <si>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</si>
  <si>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</si>
  <si>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</si>
  <si>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</si>
  <si>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</si>
  <si>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</si>
  <si>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</si>
  <si>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</si>
  <si>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</si>
  <si>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</si>
  <si>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</si>
  <si>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</si>
  <si>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</si>
  <si>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</si>
  <si>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</si>
  <si>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</si>
  <si>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</si>
  <si>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</si>
  <si>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</si>
  <si>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</si>
  <si>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</si>
  <si>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</si>
  <si>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</si>
  <si>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</si>
  <si>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</si>
  <si>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</si>
  <si>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</si>
  <si>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</si>
  <si>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</si>
  <si>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</si>
  <si>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</si>
  <si>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</si>
  <si>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</si>
  <si>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</si>
  <si>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</si>
  <si>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</si>
  <si>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</si>
  <si>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</si>
  <si>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</si>
  <si>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</si>
  <si>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</si>
  <si>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</si>
  <si>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</si>
  <si>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</si>
  <si>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</si>
  <si>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</si>
  <si>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</si>
  <si>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</si>
  <si>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</si>
  <si>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</si>
  <si>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</si>
  <si>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</si>
  <si>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</si>
  <si>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</si>
  <si>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</si>
  <si>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</si>
  <si>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</si>
  <si>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</si>
  <si>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</si>
  <si>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</si>
  <si>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</si>
  <si>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</si>
  <si>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</si>
  <si>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</si>
  <si>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</si>
  <si>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</si>
  <si>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</si>
  <si>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</si>
  <si>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</si>
  <si>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</si>
  <si>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</si>
  <si>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</si>
  <si>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</si>
  <si>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</si>
  <si>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</si>
  <si>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</si>
  <si>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</si>
  <si>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</si>
  <si>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</si>
  <si>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</si>
  <si>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</si>
  <si>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</si>
  <si>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</si>
  <si>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</si>
  <si>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</si>
  <si>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</si>
  <si>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</si>
  <si>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</si>
  <si>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</si>
  <si>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</si>
  <si>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</si>
  <si>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</si>
  <si>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</si>
  <si>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</si>
  <si>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</si>
  <si>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</si>
  <si>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</si>
  <si>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</si>
  <si>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</si>
  <si>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</si>
  <si>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</si>
  <si>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</si>
  <si>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</si>
  <si>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</si>
  <si>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</si>
  <si>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</si>
  <si>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</si>
  <si>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</si>
  <si>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</si>
  <si>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</si>
  <si>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</si>
  <si>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</si>
  <si>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</si>
  <si>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</si>
  <si>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</si>
  <si>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</si>
  <si>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</si>
  <si>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</si>
  <si>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</si>
  <si>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</si>
  <si>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</si>
  <si>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</si>
  <si>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</si>
  <si>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</si>
  <si>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</si>
  <si>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</si>
  <si>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</si>
  <si>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</si>
  <si>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</si>
  <si>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</si>
  <si>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</si>
  <si>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</si>
  <si>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</si>
  <si>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</si>
  <si>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</si>
  <si>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</si>
  <si>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</si>
  <si>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</si>
  <si>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</si>
  <si>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</si>
  <si>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</si>
  <si>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</si>
  <si>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</si>
  <si>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</si>
  <si>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</si>
  <si>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</si>
  <si>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</si>
  <si>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</si>
  <si>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</si>
  <si>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</si>
  <si>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</si>
  <si>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</si>
  <si>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</si>
  <si>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</si>
  <si>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</si>
  <si>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</si>
  <si>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</si>
  <si>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</si>
  <si>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</si>
  <si>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</si>
  <si>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</si>
  <si>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</si>
  <si>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</si>
  <si>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</si>
  <si>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</si>
  <si>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</si>
  <si>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</si>
  <si>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</si>
  <si>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</si>
  <si>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</si>
  <si>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</si>
  <si>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</si>
  <si>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</si>
  <si>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</si>
  <si>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</si>
  <si>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</si>
  <si>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</si>
  <si>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</si>
  <si>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</si>
  <si>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</si>
  <si>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</si>
  <si>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</si>
  <si>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</si>
  <si>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</si>
  <si>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</si>
  <si>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</si>
  <si>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</si>
  <si>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</si>
  <si>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</si>
  <si>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</si>
  <si>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</si>
  <si>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</si>
  <si>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</si>
  <si>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</si>
  <si>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</si>
  <si>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</si>
  <si>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</si>
  <si>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</si>
  <si>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</si>
  <si>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</si>
  <si>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</si>
  <si>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</si>
  <si>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</si>
  <si>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</si>
  <si>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</si>
  <si>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</si>
  <si>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</si>
  <si>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</si>
  <si>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</si>
  <si>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</si>
  <si>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</si>
  <si>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</si>
  <si>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</si>
  <si>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</si>
  <si>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</si>
  <si>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</si>
  <si>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</si>
  <si>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</si>
  <si>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</si>
  <si>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</si>
  <si>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</si>
  <si>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</si>
  <si>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</si>
  <si>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</si>
  <si>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</si>
  <si>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</si>
  <si>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</si>
  <si>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</si>
  <si>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</si>
  <si>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</si>
  <si>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</si>
  <si>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</si>
  <si>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</si>
  <si>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</si>
  <si>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</si>
  <si>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</si>
  <si>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</si>
  <si>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</si>
  <si>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</si>
  <si>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</si>
  <si>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</si>
  <si>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</si>
  <si>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</si>
  <si>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</si>
  <si>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</si>
  <si>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</si>
  <si>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</si>
  <si>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</si>
  <si>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</si>
  <si>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</si>
  <si>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</si>
  <si>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</si>
  <si>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</si>
  <si>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</si>
  <si>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</si>
  <si>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</si>
  <si>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</si>
  <si>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</si>
  <si>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</si>
  <si>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</si>
  <si>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</si>
  <si>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</si>
  <si>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</si>
  <si>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</si>
  <si>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</si>
  <si>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</si>
  <si>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</si>
  <si>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</si>
  <si>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</si>
  <si>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</si>
  <si>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</si>
  <si>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</si>
  <si>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</si>
  <si>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</si>
  <si>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</si>
  <si>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</si>
  <si>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</si>
  <si>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</si>
  <si>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</si>
  <si>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</si>
  <si>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</si>
  <si>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</si>
  <si>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</si>
  <si>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</si>
  <si>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</si>
  <si>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</si>
  <si>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</si>
  <si>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</si>
  <si>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</si>
  <si>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</si>
  <si>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</si>
  <si>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</si>
  <si>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</si>
  <si>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</si>
  <si>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</si>
  <si>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</si>
  <si>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</si>
  <si>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</si>
  <si>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</si>
  <si>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</si>
  <si>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</si>
  <si>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</si>
  <si>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</si>
  <si>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</si>
  <si>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</si>
  <si>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</si>
  <si>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</si>
  <si>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</si>
  <si>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</si>
  <si>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</si>
  <si>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</si>
  <si>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</si>
  <si>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</si>
  <si>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</si>
  <si>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</si>
  <si>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</si>
  <si>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</si>
  <si>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</si>
  <si>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</si>
  <si>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</si>
  <si>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</si>
  <si>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</si>
  <si>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</si>
  <si>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</si>
  <si>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</si>
  <si>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</si>
  <si>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</si>
  <si>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</si>
  <si>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</si>
  <si>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</si>
  <si>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</si>
  <si>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</si>
  <si>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</si>
  <si>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</si>
  <si>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</si>
  <si>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</si>
  <si>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</si>
  <si>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</si>
  <si>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</si>
  <si>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</si>
  <si>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</si>
  <si>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</si>
  <si>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</si>
  <si>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</si>
  <si>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</si>
  <si>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</si>
  <si>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</si>
  <si>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</si>
  <si>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</si>
  <si>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</si>
  <si>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</si>
  <si>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</si>
  <si>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</si>
  <si>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</si>
  <si>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</si>
  <si>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</si>
  <si>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</si>
  <si>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</si>
  <si>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</si>
  <si>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</si>
  <si>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</si>
  <si>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</si>
  <si>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</si>
  <si>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</si>
  <si>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</si>
  <si>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</si>
  <si>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</si>
  <si>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</si>
  <si>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</si>
  <si>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</si>
  <si>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</si>
  <si>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</si>
  <si>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</si>
  <si>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</si>
  <si>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</si>
  <si>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</si>
  <si>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</si>
  <si>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</si>
  <si>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</si>
  <si>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</si>
  <si>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</si>
  <si>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</si>
  <si>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</si>
  <si>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</si>
  <si>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</si>
  <si>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</si>
  <si>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</si>
  <si>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</si>
  <si>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</si>
  <si>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</si>
  <si>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</si>
  <si>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</si>
  <si>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</si>
  <si>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</si>
  <si>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</si>
  <si>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</si>
  <si>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</si>
  <si>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</si>
  <si>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</si>
  <si>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</si>
  <si>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</si>
  <si>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</si>
  <si>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</si>
  <si>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</si>
  <si>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</si>
  <si>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</si>
  <si>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</si>
  <si>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</si>
  <si>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</si>
  <si>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</si>
  <si>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</si>
  <si>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</si>
  <si>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</si>
  <si>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</si>
  <si>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</si>
  <si>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</si>
  <si>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</si>
  <si>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</si>
  <si>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</si>
  <si>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</si>
  <si>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</si>
  <si>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</si>
  <si>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</si>
  <si>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</si>
  <si>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</si>
  <si>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</si>
  <si>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</si>
  <si>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</si>
  <si>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</si>
  <si>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</si>
  <si>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</si>
  <si>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</si>
  <si>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</si>
  <si>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</si>
  <si>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</si>
  <si>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</si>
  <si>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</si>
  <si>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</si>
  <si>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</si>
  <si>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</si>
  <si>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</si>
  <si>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</si>
  <si>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</si>
  <si>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</si>
  <si>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</si>
  <si>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</si>
  <si>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</si>
  <si>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</si>
  <si>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</si>
  <si>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</si>
  <si>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</si>
  <si>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</si>
  <si>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</si>
  <si>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</si>
  <si>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</si>
  <si>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</si>
  <si>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</si>
  <si>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</si>
  <si>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</si>
  <si>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</si>
  <si>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</si>
  <si>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</si>
  <si>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</si>
  <si>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</si>
  <si>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</si>
  <si>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</si>
  <si>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</si>
  <si>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</si>
  <si>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</si>
  <si>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</si>
  <si>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</si>
  <si>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</si>
  <si>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</si>
  <si>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</si>
  <si>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</si>
  <si>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</si>
  <si>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</si>
  <si>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</si>
  <si>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</si>
  <si>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</si>
  <si>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</si>
  <si>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</si>
  <si>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</si>
  <si>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</si>
  <si>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</si>
  <si>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</si>
  <si>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</si>
  <si>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</si>
  <si>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</si>
  <si>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</si>
  <si>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</si>
  <si>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</si>
  <si>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</si>
  <si>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</si>
  <si>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</si>
  <si>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</si>
  <si>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</si>
  <si>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</si>
  <si>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</si>
  <si>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</si>
  <si>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</si>
  <si>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</si>
  <si>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</si>
  <si>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</si>
  <si>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</si>
  <si>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</si>
  <si>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</si>
  <si>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</si>
  <si>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</si>
  <si>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</si>
  <si>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</si>
  <si>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</si>
  <si>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</si>
  <si>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</si>
  <si>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</si>
  <si>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</si>
  <si>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</si>
  <si>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</si>
  <si>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</si>
  <si>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</si>
  <si>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</si>
  <si>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</si>
  <si>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</si>
  <si>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</si>
  <si>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</si>
  <si>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</si>
  <si>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</si>
  <si>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</si>
  <si>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</si>
  <si>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</si>
  <si>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</si>
  <si>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</si>
  <si>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</si>
  <si>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</si>
  <si>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</si>
  <si>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</si>
  <si>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</si>
  <si>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</si>
  <si>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</si>
  <si>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</si>
  <si>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</si>
  <si>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</si>
  <si>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</si>
  <si>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</si>
  <si>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</si>
  <si>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</si>
  <si>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</si>
  <si>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</si>
  <si>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</si>
  <si>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</si>
  <si>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</si>
  <si>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</si>
  <si>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</si>
  <si>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</si>
  <si>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</si>
  <si>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</si>
  <si>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</si>
  <si>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</si>
  <si>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</si>
  <si>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</si>
  <si>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</si>
  <si>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</si>
  <si>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</si>
  <si>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</si>
  <si>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</si>
  <si>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</si>
  <si>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</si>
  <si>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</si>
  <si>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</si>
  <si>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</si>
  <si>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</si>
  <si>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</si>
  <si>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</si>
  <si>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</si>
  <si>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</si>
  <si>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</si>
  <si>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</si>
  <si>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</si>
  <si>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</si>
  <si>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</si>
  <si>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</si>
  <si>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</si>
  <si>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</si>
  <si>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</si>
  <si>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</si>
  <si>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</si>
  <si>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</si>
  <si>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</si>
  <si>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</si>
  <si>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</si>
  <si>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</si>
  <si>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</si>
  <si>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</si>
  <si>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</si>
  <si>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</si>
  <si>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</si>
  <si>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</si>
  <si>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</si>
  <si>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</si>
  <si>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</si>
  <si>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</si>
  <si>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</si>
  <si>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</si>
  <si>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</si>
  <si>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</si>
  <si>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</si>
  <si>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</si>
  <si>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</si>
  <si>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</si>
  <si>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</si>
  <si>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</si>
  <si>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</si>
  <si>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</si>
  <si>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</si>
  <si>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</si>
  <si>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</si>
  <si>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</si>
  <si>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</si>
  <si>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</si>
  <si>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</si>
  <si>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</si>
  <si>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</si>
  <si>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</si>
  <si>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</si>
  <si>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</si>
  <si>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</si>
  <si>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</si>
  <si>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</si>
  <si>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</si>
  <si>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</si>
  <si>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</si>
  <si>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</si>
  <si>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</si>
  <si>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</si>
  <si>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</si>
  <si>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</si>
  <si>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</si>
  <si>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</si>
  <si>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</si>
  <si>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</si>
  <si>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</si>
  <si>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</si>
  <si>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</si>
  <si>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</si>
  <si>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</si>
  <si>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</si>
  <si>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</si>
  <si>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</si>
  <si>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</si>
  <si>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</si>
  <si>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</si>
  <si>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</si>
  <si>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</si>
  <si>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</si>
  <si>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</si>
  <si>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</si>
  <si>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</si>
  <si>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</si>
  <si>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</si>
  <si>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</si>
  <si>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</si>
  <si>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</si>
  <si>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</si>
  <si>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</si>
  <si>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</si>
  <si>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</si>
  <si>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</si>
  <si>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</si>
  <si>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</si>
  <si>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</si>
  <si>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</si>
  <si>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</si>
  <si>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</si>
  <si>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</si>
  <si>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</si>
  <si>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</si>
  <si>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</si>
  <si>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</si>
  <si>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</si>
  <si>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</si>
  <si>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</si>
  <si>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</si>
  <si>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</si>
  <si>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</si>
  <si>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</si>
  <si>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</si>
  <si>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</si>
  <si>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</si>
  <si>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</si>
  <si>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</si>
  <si>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</si>
  <si>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</si>
  <si>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</si>
  <si>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</si>
  <si>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</si>
  <si>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</si>
  <si>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</si>
  <si>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</si>
  <si>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</si>
  <si>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</si>
  <si>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</si>
  <si>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</si>
  <si>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</si>
  <si>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</si>
  <si>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</si>
  <si>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</si>
  <si>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</si>
  <si>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</si>
  <si>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</si>
  <si>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</si>
  <si>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</si>
  <si>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</si>
  <si>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</si>
  <si>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</si>
  <si>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</si>
  <si>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</si>
  <si>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</si>
  <si>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</si>
  <si>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</si>
  <si>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</si>
  <si>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</si>
  <si>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</si>
  <si>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</si>
  <si>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</si>
  <si>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</si>
  <si>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</si>
  <si>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</si>
  <si>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</si>
  <si>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</si>
  <si>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</si>
  <si>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</si>
  <si>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</si>
  <si>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</si>
  <si>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</si>
  <si>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</si>
  <si>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</si>
  <si>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</si>
  <si>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</si>
  <si>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</si>
  <si>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</si>
  <si>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</si>
  <si>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</si>
  <si>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</si>
  <si>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</si>
  <si>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</si>
  <si>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</si>
  <si>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</si>
  <si>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</si>
  <si>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</si>
  <si>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</si>
  <si>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</si>
  <si>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</si>
  <si>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</si>
  <si>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</si>
  <si>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</si>
  <si>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</si>
  <si>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</si>
  <si>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</si>
  <si>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</si>
  <si>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</si>
  <si>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</si>
  <si>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</si>
  <si>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</si>
  <si>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</si>
  <si>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</si>
  <si>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</si>
  <si>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</si>
  <si>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</si>
  <si>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</si>
  <si>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</si>
  <si>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</si>
  <si>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</si>
  <si>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</si>
  <si>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</si>
  <si>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</si>
  <si>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</si>
  <si>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</si>
  <si>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</si>
  <si>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</si>
  <si>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</si>
  <si>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</si>
  <si>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</si>
  <si>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</si>
  <si>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</si>
  <si>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</si>
  <si>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</si>
  <si>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</si>
  <si>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</si>
  <si>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</si>
  <si>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</si>
  <si>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</si>
  <si>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</si>
  <si>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</si>
  <si>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</si>
  <si>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</si>
  <si>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</si>
  <si>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</si>
  <si>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</si>
  <si>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</si>
  <si>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</si>
  <si>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</si>
  <si>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</si>
  <si>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</si>
  <si>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</si>
  <si>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</si>
  <si>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</si>
  <si>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</si>
  <si>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</si>
  <si>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</si>
  <si>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</si>
  <si>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</si>
  <si>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</si>
  <si>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</si>
  <si>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</si>
  <si>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</si>
  <si>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</si>
  <si>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</si>
  <si>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</si>
  <si>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</si>
  <si>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</si>
  <si>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</si>
  <si>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</si>
  <si>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</si>
  <si>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</si>
  <si>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</si>
  <si>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</si>
  <si>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</si>
  <si>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</si>
  <si>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</si>
  <si>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</si>
  <si>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</si>
  <si>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</si>
  <si>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</si>
  <si>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</si>
  <si>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</si>
  <si>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</si>
  <si>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</si>
  <si>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</si>
  <si>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</si>
  <si>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</si>
  <si>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</si>
  <si>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</si>
  <si>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</si>
  <si>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</si>
  <si>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</si>
  <si>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</si>
  <si>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</si>
  <si>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</si>
  <si>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</si>
  <si>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</si>
  <si>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</si>
  <si>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</si>
  <si>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</si>
  <si>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</si>
  <si>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</si>
  <si>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</si>
  <si>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</si>
  <si>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</si>
  <si>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</si>
  <si>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</si>
  <si>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</si>
  <si>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</si>
  <si>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</si>
  <si>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</si>
  <si>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</si>
  <si>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</si>
  <si>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</si>
  <si>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</si>
  <si>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</si>
  <si>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</si>
  <si>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</si>
  <si>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</si>
  <si>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</si>
  <si>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</si>
  <si>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</si>
  <si>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</si>
  <si>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</si>
  <si>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</si>
  <si>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</si>
  <si>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</si>
  <si>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</si>
  <si>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</si>
  <si>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</si>
  <si>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</si>
  <si>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</si>
  <si>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</si>
  <si>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</si>
  <si>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</si>
  <si>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</si>
  <si>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</si>
  <si>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</si>
  <si>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</si>
  <si>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</si>
  <si>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</si>
  <si>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</si>
  <si>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</si>
  <si>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</si>
  <si>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</si>
  <si>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</si>
  <si>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</si>
  <si>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</si>
  <si>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</si>
  <si>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</si>
  <si>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</si>
  <si>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</si>
  <si>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</si>
  <si>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</si>
  <si>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</si>
  <si>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</si>
  <si>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</si>
  <si>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</si>
  <si>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</si>
  <si>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</si>
  <si>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</si>
  <si>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</si>
  <si>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</si>
  <si>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</si>
  <si>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</si>
  <si>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</si>
  <si>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</si>
  <si>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</si>
  <si>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</si>
  <si>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</si>
  <si>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</si>
  <si>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</si>
  <si>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</si>
  <si>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</si>
  <si>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</si>
  <si>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</si>
  <si>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</si>
  <si>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</si>
  <si>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</si>
  <si>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</si>
  <si>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</si>
  <si>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</si>
  <si>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</si>
  <si>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</si>
  <si>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</si>
  <si>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</si>
  <si>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</si>
  <si>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</si>
  <si>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</si>
  <si>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</si>
  <si>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</si>
  <si>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</si>
  <si>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</si>
  <si>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</si>
  <si>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</si>
  <si>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</si>
  <si>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</si>
  <si>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</si>
  <si>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</si>
  <si>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</si>
  <si>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</si>
  <si>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</si>
  <si>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</si>
  <si>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</si>
  <si>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</si>
  <si>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</si>
  <si>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</si>
  <si>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</si>
  <si>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</si>
  <si>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</si>
  <si>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</si>
  <si>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</si>
  <si>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</si>
  <si>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</si>
  <si>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</si>
  <si>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</si>
  <si>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</si>
  <si>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</si>
  <si>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</si>
  <si>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</si>
  <si>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</si>
  <si>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</si>
  <si>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</si>
  <si>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</si>
  <si>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</si>
  <si>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</si>
  <si>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</si>
  <si>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</si>
  <si>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</si>
  <si>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</si>
  <si>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</si>
  <si>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</si>
  <si>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</si>
  <si>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</si>
  <si>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</si>
  <si>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</si>
  <si>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</si>
  <si>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</si>
  <si>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</si>
  <si>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</si>
  <si>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</si>
  <si>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</si>
  <si>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</si>
  <si>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</si>
  <si>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</si>
  <si>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</si>
  <si>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</si>
  <si>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</si>
  <si>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</si>
  <si>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</si>
  <si>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</si>
  <si>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</si>
  <si>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</si>
  <si>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</si>
  <si>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</si>
  <si>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</si>
  <si>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</si>
  <si>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</si>
  <si>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</si>
  <si>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</si>
  <si>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</si>
  <si>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</si>
  <si>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</si>
  <si>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</si>
  <si>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</si>
  <si>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</si>
  <si>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</si>
  <si>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</si>
  <si>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</si>
  <si>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</si>
  <si>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</si>
  <si>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</si>
  <si>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</si>
  <si>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</si>
  <si>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</si>
  <si>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</si>
  <si>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</si>
  <si>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</si>
  <si>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</si>
  <si>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</si>
  <si>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</si>
  <si>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</si>
  <si>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</si>
  <si>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</si>
  <si>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</si>
  <si>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</si>
  <si>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</si>
  <si>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</si>
  <si>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</si>
  <si>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</si>
  <si>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</si>
  <si>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</si>
  <si>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</si>
  <si>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</si>
  <si>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</si>
  <si>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</si>
  <si>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</si>
  <si>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</si>
  <si>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</si>
  <si>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</si>
  <si>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</si>
  <si>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</si>
  <si>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</si>
  <si>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</si>
  <si>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</si>
  <si>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</si>
  <si>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</si>
  <si>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</si>
  <si>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</si>
  <si>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</si>
  <si>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</si>
  <si>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</si>
  <si>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</si>
  <si>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</si>
  <si>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</si>
  <si>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</si>
  <si>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</si>
  <si>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</si>
  <si>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</si>
  <si>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</si>
  <si>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</si>
  <si>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</si>
  <si>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</si>
  <si>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</si>
  <si>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</si>
  <si>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</si>
  <si>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</si>
  <si>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</si>
  <si>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</si>
  <si>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</si>
  <si>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</si>
  <si>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</si>
  <si>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</si>
  <si>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</si>
  <si>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</si>
  <si>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</si>
  <si>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</si>
  <si>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</si>
  <si>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</si>
  <si>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</si>
  <si>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</si>
  <si>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</si>
  <si>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</si>
  <si>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</si>
  <si>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</si>
  <si>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</si>
  <si>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</si>
  <si>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</si>
  <si>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</si>
  <si>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</si>
  <si>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</si>
  <si>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</si>
  <si>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</si>
  <si>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</si>
  <si>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</si>
  <si>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</si>
  <si>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</si>
  <si>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</si>
  <si>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</si>
  <si>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</si>
  <si>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</si>
  <si>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</si>
  <si>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</si>
  <si>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</si>
  <si>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</si>
  <si>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</si>
  <si>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</si>
  <si>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</si>
  <si>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</si>
  <si>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</si>
  <si>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</si>
  <si>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</si>
  <si>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</si>
  <si>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</si>
  <si>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</si>
  <si>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</si>
  <si>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</si>
  <si>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</si>
  <si>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</si>
  <si>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</si>
  <si>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</si>
  <si>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</si>
  <si>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</si>
  <si>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</si>
  <si>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</si>
  <si>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</si>
  <si>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</si>
  <si>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</si>
  <si>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</si>
  <si>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</si>
  <si>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</si>
  <si>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</si>
  <si>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</si>
  <si>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</si>
  <si>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</si>
  <si>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</si>
  <si>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</si>
  <si>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</si>
  <si>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</si>
  <si>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</si>
  <si>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</si>
  <si>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</si>
  <si>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</si>
  <si>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</si>
  <si>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</si>
  <si>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</si>
  <si>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</si>
  <si>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</si>
  <si>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</si>
  <si>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</si>
  <si>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</si>
  <si>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</si>
  <si>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</si>
  <si>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</si>
  <si>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</si>
  <si>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</si>
  <si>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</si>
  <si>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</si>
  <si>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</si>
  <si>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</si>
  <si>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</si>
  <si>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</si>
  <si>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</si>
  <si>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</si>
  <si>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</si>
  <si>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</si>
  <si>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</si>
  <si>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</si>
  <si>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</si>
  <si>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</si>
  <si>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</si>
  <si>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</si>
  <si>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</si>
  <si>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</si>
  <si>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</si>
  <si>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</si>
  <si>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</si>
  <si>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</si>
  <si>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</si>
  <si>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</si>
  <si>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</si>
  <si>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</si>
  <si>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</si>
  <si>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</si>
  <si>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</si>
  <si>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</si>
  <si>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</si>
  <si>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</si>
  <si>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</si>
  <si>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</si>
  <si>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</si>
  <si>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</si>
  <si>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</si>
  <si>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</si>
  <si>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</si>
  <si>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</si>
  <si>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</si>
  <si>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</si>
  <si>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</si>
  <si>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</si>
  <si>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</si>
  <si>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</si>
  <si>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</si>
  <si>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</si>
  <si>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</si>
  <si>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</si>
  <si>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</si>
  <si>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</si>
  <si>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</si>
  <si>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</si>
  <si>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</si>
  <si>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</si>
  <si>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</si>
  <si>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</si>
  <si>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</si>
  <si>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</si>
  <si>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</si>
  <si>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</si>
  <si>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</si>
  <si>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</si>
  <si>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</si>
  <si>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</si>
  <si>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</si>
  <si>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</si>
  <si>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</si>
  <si>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</si>
  <si>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</si>
  <si>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</si>
  <si>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</si>
  <si>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</si>
  <si>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</si>
  <si>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</si>
  <si>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</si>
  <si>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</si>
  <si>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</si>
  <si>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</si>
  <si>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</si>
  <si>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</si>
  <si>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</si>
  <si>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</si>
  <si>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</si>
  <si>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</si>
  <si>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</si>
  <si>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</si>
  <si>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</si>
  <si>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</si>
  <si>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</si>
  <si>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</si>
  <si>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</si>
  <si>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</si>
  <si>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</si>
  <si>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</si>
  <si>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</si>
  <si>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</si>
  <si>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</si>
  <si>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</si>
  <si>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</si>
  <si>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</si>
  <si>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</si>
  <si>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</si>
  <si>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</si>
  <si>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</si>
  <si>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</si>
  <si>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</si>
  <si>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</si>
  <si>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</si>
  <si>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</si>
  <si>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</si>
  <si>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</si>
  <si>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</si>
  <si>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</si>
  <si>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</si>
  <si>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</si>
  <si>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</si>
  <si>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</si>
  <si>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</si>
  <si>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</si>
  <si>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</si>
  <si>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</si>
  <si>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</si>
  <si>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</si>
  <si>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</si>
  <si>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</si>
  <si>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</si>
  <si>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</si>
  <si>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</si>
  <si>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</si>
  <si>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</si>
  <si>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</si>
  <si>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</si>
  <si>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</si>
  <si>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</si>
  <si>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</si>
  <si>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</si>
  <si>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</si>
  <si>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</si>
  <si>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</si>
  <si>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</si>
  <si>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</si>
  <si>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</si>
  <si>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</si>
  <si>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</si>
  <si>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</si>
  <si>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</si>
  <si>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</si>
  <si>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</si>
  <si>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</si>
  <si>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</si>
  <si>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</si>
  <si>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</si>
  <si>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</si>
  <si>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</si>
  <si>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</si>
  <si>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</si>
  <si>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</si>
  <si>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</si>
  <si>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</si>
  <si>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</si>
  <si>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</si>
  <si>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</si>
  <si>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</si>
  <si>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</si>
  <si>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</si>
  <si>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</si>
  <si>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</si>
  <si>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</si>
  <si>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</si>
  <si>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</si>
  <si>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</si>
  <si>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</si>
  <si>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</si>
  <si>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</si>
  <si>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</si>
  <si>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</si>
  <si>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</si>
  <si>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</si>
  <si>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</si>
  <si>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</si>
  <si>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</si>
  <si>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</si>
  <si>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</si>
  <si>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</si>
  <si>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</si>
  <si>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</si>
  <si>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</si>
  <si>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</si>
  <si>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</si>
  <si>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</si>
  <si>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</si>
  <si>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</si>
  <si>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</si>
  <si>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</si>
  <si>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</si>
  <si>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</si>
  <si>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</si>
  <si>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</si>
  <si>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</si>
  <si>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</si>
  <si>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</si>
  <si>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</si>
  <si>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</si>
  <si>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</si>
  <si>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</si>
  <si>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</si>
  <si>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</si>
  <si>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</si>
  <si>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</si>
  <si>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</si>
  <si>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</si>
  <si>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</si>
  <si>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</si>
  <si>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</si>
  <si>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</si>
  <si>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</si>
  <si>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</si>
  <si>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</si>
  <si>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</si>
  <si>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</si>
  <si>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</si>
  <si>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</si>
  <si>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</si>
  <si>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</si>
  <si>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</si>
  <si>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</si>
  <si>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</si>
  <si>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</si>
  <si>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</si>
  <si>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</si>
  <si>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</si>
  <si>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</si>
  <si>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</si>
  <si>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</si>
  <si>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</si>
  <si>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</si>
  <si>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</si>
  <si>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</si>
  <si>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</si>
  <si>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</si>
  <si>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</si>
  <si>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</si>
  <si>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</si>
  <si>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</si>
  <si>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</si>
  <si>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</si>
  <si>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</si>
  <si>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</si>
  <si>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</si>
  <si>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</si>
  <si>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</si>
  <si>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</si>
  <si>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</si>
  <si>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</si>
  <si>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</si>
  <si>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</si>
  <si>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</si>
  <si>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</si>
  <si>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</si>
  <si>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</si>
  <si>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</si>
  <si>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</si>
  <si>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</si>
  <si>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</si>
  <si>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</si>
  <si>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</si>
  <si>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</si>
  <si>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</si>
  <si>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</si>
  <si>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</si>
  <si>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</si>
  <si>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</si>
  <si>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</si>
  <si>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</si>
  <si>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</si>
  <si>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</si>
  <si>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</si>
  <si>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</si>
  <si>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</si>
  <si>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</si>
  <si>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</si>
  <si>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</si>
  <si>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</si>
  <si>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</si>
  <si>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</si>
  <si>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</si>
  <si>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</si>
  <si>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</si>
  <si>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</si>
  <si>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</si>
  <si>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</si>
  <si>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</si>
  <si>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</si>
  <si>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</si>
  <si>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</si>
  <si>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</si>
  <si>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</si>
  <si>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</si>
  <si>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</si>
  <si>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</si>
  <si>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</si>
  <si>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</si>
  <si>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</si>
  <si>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</si>
  <si>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</si>
  <si>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</si>
  <si>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</si>
  <si>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</si>
  <si>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</si>
  <si>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</si>
  <si>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</si>
  <si>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</si>
  <si>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</si>
  <si>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</si>
  <si>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</si>
  <si>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</si>
  <si>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</si>
  <si>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</si>
  <si>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</si>
  <si>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</si>
  <si>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</si>
  <si>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</si>
  <si>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</si>
  <si>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</si>
  <si>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</si>
  <si>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</si>
  <si>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</si>
  <si>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</si>
  <si>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</si>
  <si>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</si>
  <si>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</si>
  <si>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</si>
  <si>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</si>
  <si>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</si>
  <si>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</si>
  <si>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</si>
  <si>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</si>
  <si>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</si>
  <si>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</si>
  <si>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</si>
  <si>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</si>
  <si>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</si>
  <si>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</si>
  <si>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</si>
  <si>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</si>
  <si>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</si>
  <si>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</si>
  <si>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</si>
  <si>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</si>
  <si>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</si>
  <si>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</si>
  <si>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</si>
  <si>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</si>
  <si>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</si>
  <si>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</si>
  <si>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</si>
  <si>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</si>
  <si>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</si>
  <si>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</si>
  <si>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</si>
  <si>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</si>
  <si>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</si>
  <si>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</si>
  <si>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</si>
  <si>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</si>
  <si>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</si>
  <si>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</si>
  <si>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</si>
  <si>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</si>
  <si>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</si>
  <si>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</si>
  <si>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</si>
  <si>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</si>
  <si>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</si>
  <si>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</si>
  <si>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</si>
  <si>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</si>
  <si>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</si>
  <si>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</si>
  <si>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</si>
  <si>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</si>
  <si>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</si>
  <si>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</si>
  <si>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</si>
  <si>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</si>
  <si>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</si>
  <si>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</si>
  <si>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</si>
  <si>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</si>
  <si>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</si>
  <si>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</si>
  <si>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</si>
  <si>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</si>
  <si>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</si>
  <si>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</si>
  <si>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</si>
  <si>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</si>
  <si>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</si>
  <si>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</si>
  <si>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</si>
  <si>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</si>
  <si>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</si>
  <si>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</si>
  <si>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</si>
  <si>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</si>
  <si>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</si>
  <si>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</si>
  <si>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</si>
  <si>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</si>
  <si>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</si>
  <si>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</si>
  <si>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</si>
  <si>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</si>
  <si>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</si>
  <si>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</si>
  <si>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</si>
  <si>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</si>
  <si>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</si>
  <si>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</si>
  <si>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</si>
  <si>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</si>
  <si>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</si>
  <si>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</si>
  <si>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</si>
  <si>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</si>
  <si>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</si>
  <si>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</si>
  <si>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</si>
  <si>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</si>
  <si>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</si>
  <si>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</si>
  <si>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</si>
  <si>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</si>
  <si>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</si>
  <si>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</si>
  <si>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</si>
  <si>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</si>
  <si>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</si>
  <si>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</si>
  <si>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</si>
  <si>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</si>
  <si>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</si>
  <si>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</si>
  <si>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</si>
  <si>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</si>
  <si>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</si>
  <si>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</si>
  <si>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</si>
  <si>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</si>
  <si>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</si>
  <si>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</si>
  <si>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</si>
  <si>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</si>
  <si>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</si>
  <si>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</si>
  <si>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</si>
  <si>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</si>
  <si>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</si>
  <si>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</si>
  <si>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</si>
  <si>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</si>
  <si>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</si>
  <si>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</si>
  <si>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</si>
  <si>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</si>
  <si>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</si>
  <si>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</si>
  <si>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</si>
  <si>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</si>
  <si>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</si>
  <si>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</si>
  <si>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</si>
  <si>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</si>
  <si>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</si>
  <si>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</si>
  <si>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</si>
  <si>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</si>
  <si>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</si>
  <si>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</si>
  <si>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</si>
  <si>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</si>
  <si>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</si>
  <si>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</si>
  <si>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</si>
  <si>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</si>
  <si>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</si>
  <si>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</si>
  <si>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</si>
  <si>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</si>
  <si>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</si>
  <si>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</si>
  <si>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</si>
  <si>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</si>
  <si>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</si>
  <si>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</si>
  <si>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</si>
  <si>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</si>
  <si>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</si>
  <si>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</si>
  <si>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</si>
  <si>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</si>
  <si>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</si>
  <si>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</si>
  <si>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</si>
  <si>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</si>
  <si>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</si>
  <si>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</si>
  <si>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</si>
  <si>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</si>
  <si>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</si>
  <si>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</si>
  <si>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</si>
  <si>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</si>
  <si>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</si>
  <si>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</si>
  <si>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</si>
  <si>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</si>
  <si>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</si>
  <si>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</si>
  <si>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</si>
  <si>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</si>
  <si>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</si>
  <si>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</si>
  <si>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</si>
  <si>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</si>
  <si>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</si>
  <si>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</si>
  <si>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</si>
  <si>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</si>
  <si>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</si>
  <si>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</si>
  <si>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</si>
  <si>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</si>
  <si>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</si>
  <si>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</si>
  <si>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</si>
  <si>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</si>
  <si>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</si>
  <si>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</si>
  <si>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</si>
  <si>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</si>
  <si>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</si>
  <si>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</si>
  <si>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</si>
  <si>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</si>
  <si>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</si>
  <si>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</si>
  <si>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</si>
  <si>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</si>
  <si>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</si>
  <si>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</si>
  <si>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</si>
  <si>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</si>
  <si>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</si>
  <si>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</si>
  <si>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</si>
  <si>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</si>
  <si>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</si>
  <si>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</si>
  <si>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</si>
  <si>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</si>
  <si>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</si>
  <si>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</si>
  <si>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</si>
  <si>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</si>
  <si>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</si>
  <si>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</si>
  <si>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</si>
  <si>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</si>
  <si>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</si>
  <si>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</si>
  <si>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</si>
  <si>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</si>
  <si>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</si>
  <si>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</si>
  <si>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</si>
  <si>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</si>
  <si>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</si>
  <si>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</si>
  <si>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</si>
  <si>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</si>
  <si>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</si>
  <si>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</si>
  <si>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</si>
  <si>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</si>
  <si>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</si>
  <si>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</si>
  <si>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</si>
  <si>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</si>
  <si>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</si>
  <si>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</si>
  <si>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</si>
  <si>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</si>
  <si>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</si>
  <si>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</si>
  <si>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</si>
  <si>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</si>
  <si>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</si>
  <si>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</si>
  <si>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</si>
  <si>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</si>
  <si>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</si>
  <si>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</si>
  <si>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</si>
  <si>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</si>
  <si>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</si>
  <si>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</si>
  <si>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</si>
  <si>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</si>
  <si>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</si>
  <si>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</si>
  <si>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</si>
  <si>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</si>
  <si>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</si>
  <si>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</si>
  <si>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</si>
  <si>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</si>
  <si>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</si>
  <si>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</si>
  <si>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</si>
  <si>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</si>
  <si>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</si>
  <si>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</si>
  <si>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</si>
  <si>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</si>
  <si>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</si>
  <si>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</si>
  <si>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</si>
  <si>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</si>
  <si>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</si>
  <si>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</si>
  <si>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</si>
  <si>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</si>
  <si>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</si>
  <si>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</si>
  <si>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</si>
  <si>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</si>
  <si>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</si>
  <si>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</si>
  <si>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</si>
  <si>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</si>
  <si>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</si>
  <si>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</si>
  <si>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</si>
  <si>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</si>
  <si>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</si>
  <si>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</si>
  <si>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</si>
  <si>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</si>
  <si>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</si>
  <si>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</si>
  <si>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</si>
  <si>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</si>
  <si>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</si>
  <si>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</si>
  <si>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</si>
  <si>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</si>
  <si>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</si>
  <si>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</si>
  <si>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</si>
  <si>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</si>
  <si>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</si>
  <si>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</si>
  <si>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</si>
  <si>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</si>
  <si>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</si>
  <si>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</si>
  <si>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</si>
  <si>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</si>
  <si>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</si>
  <si>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</si>
  <si>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</si>
  <si>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</si>
  <si>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</si>
  <si>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</si>
  <si>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</si>
  <si>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</si>
  <si>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</si>
  <si>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</si>
  <si>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</si>
  <si>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</si>
  <si>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</si>
  <si>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</si>
  <si>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</si>
  <si>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</si>
  <si>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</si>
  <si>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</si>
  <si>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</si>
  <si>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</si>
  <si>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</si>
  <si>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</si>
  <si>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</si>
  <si>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</si>
  <si>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</si>
  <si>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</si>
  <si>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</si>
  <si>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</si>
  <si>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</si>
  <si>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</si>
  <si>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</si>
  <si>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</si>
  <si>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</si>
  <si>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</si>
  <si>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</si>
  <si>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</si>
  <si>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</si>
  <si>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</si>
  <si>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</si>
  <si>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</si>
  <si>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</si>
  <si>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</si>
  <si>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</si>
  <si>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</si>
  <si>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</si>
  <si>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</si>
  <si>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</si>
  <si>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</si>
  <si>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</si>
  <si>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</si>
  <si>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</si>
  <si>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</si>
  <si>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</si>
  <si>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</si>
  <si>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</si>
  <si>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</si>
  <si>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</si>
  <si>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</si>
  <si>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</si>
  <si>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</si>
  <si>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</si>
  <si>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</si>
  <si>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</si>
  <si>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</si>
  <si>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</si>
  <si>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</si>
  <si>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</si>
  <si>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</si>
  <si>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</si>
  <si>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</si>
  <si>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</si>
  <si>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</si>
  <si>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</si>
  <si>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</si>
  <si>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</si>
  <si>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</si>
  <si>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</si>
  <si>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</si>
  <si>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</si>
  <si>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</si>
  <si>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</si>
  <si>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</si>
  <si>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</si>
  <si>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</si>
  <si>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</si>
  <si>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</si>
  <si>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</si>
  <si>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</si>
  <si>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</si>
  <si>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</si>
  <si>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</si>
  <si>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</si>
  <si>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</si>
  <si>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</si>
  <si>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</si>
  <si>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</si>
  <si>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</si>
  <si>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</si>
  <si>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</si>
  <si>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</si>
  <si>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</si>
  <si>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</si>
  <si>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</si>
  <si>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</si>
  <si>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</si>
  <si>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</si>
  <si>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</si>
  <si>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</si>
  <si>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</si>
  <si>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</si>
  <si>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</si>
  <si>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</si>
  <si>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</si>
  <si>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</si>
  <si>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</si>
  <si>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</si>
  <si>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</si>
  <si>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</si>
  <si>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</si>
  <si>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</si>
  <si>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</si>
  <si>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</si>
  <si>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</si>
  <si>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</si>
  <si>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</si>
  <si>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</si>
  <si>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</si>
  <si>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</si>
  <si>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</si>
  <si>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</si>
  <si>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</si>
  <si>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</si>
  <si>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</si>
  <si>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</si>
  <si>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</si>
  <si>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</si>
  <si>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</si>
  <si>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</si>
  <si>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</si>
  <si>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</si>
  <si>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</si>
  <si>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</si>
  <si>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</si>
  <si>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</si>
  <si>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</si>
  <si>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</si>
  <si>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</si>
  <si>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</si>
  <si>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</si>
  <si>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</si>
  <si>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</si>
  <si>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</si>
  <si>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</si>
  <si>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</si>
  <si>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</si>
  <si>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</si>
  <si>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</si>
  <si>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</si>
  <si>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</si>
  <si>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</si>
  <si>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</si>
  <si>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</si>
  <si>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</si>
  <si>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</si>
  <si>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</si>
  <si>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</si>
  <si>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</si>
  <si>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</si>
  <si>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</si>
  <si>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</si>
  <si>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</si>
  <si>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</si>
  <si>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</si>
  <si>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</si>
  <si>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</si>
  <si>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</si>
  <si>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</si>
  <si>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</si>
  <si>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</si>
  <si>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</si>
  <si>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</si>
  <si>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</si>
  <si>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</si>
  <si>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</si>
  <si>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</si>
  <si>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</si>
  <si>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</si>
  <si>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</si>
  <si>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</si>
  <si>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</si>
  <si>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</si>
  <si>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</si>
  <si>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</si>
  <si>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</si>
  <si>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</si>
  <si>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</si>
  <si>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</si>
  <si>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</si>
  <si>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</si>
  <si>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</si>
  <si>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</si>
  <si>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</si>
  <si>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</si>
  <si>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</si>
  <si>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</si>
  <si>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</si>
  <si>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</si>
  <si>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</si>
  <si>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</si>
  <si>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</si>
  <si>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</si>
  <si>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</si>
  <si>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</si>
  <si>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</si>
  <si>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</si>
  <si>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</si>
  <si>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</si>
  <si>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</si>
  <si>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</si>
  <si>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</si>
  <si>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</si>
  <si>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</si>
  <si>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</si>
  <si>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</si>
  <si>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</si>
  <si>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</si>
  <si>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</si>
  <si>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</si>
  <si>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</si>
  <si>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</si>
  <si>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</si>
  <si>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</si>
  <si>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</si>
  <si>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</si>
  <si>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</si>
  <si>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</si>
  <si>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</si>
  <si>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</si>
  <si>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</si>
  <si>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</si>
  <si>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</si>
  <si>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</si>
  <si>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</si>
  <si>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</si>
  <si>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</si>
  <si>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</si>
  <si>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</si>
  <si>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</si>
  <si>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</si>
  <si>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</si>
  <si>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</si>
  <si>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</si>
  <si>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</si>
  <si>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</si>
  <si>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</si>
  <si>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</si>
  <si>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</si>
  <si>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</si>
  <si>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</si>
  <si>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</si>
  <si>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</si>
  <si>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</si>
  <si>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</si>
  <si>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</si>
  <si>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</si>
  <si>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</si>
  <si>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</si>
  <si>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</si>
  <si>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</si>
  <si>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</si>
  <si>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</si>
  <si>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</si>
  <si>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</si>
  <si>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</si>
  <si>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</si>
  <si>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</si>
  <si>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</si>
  <si>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</si>
  <si>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</si>
  <si>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</si>
  <si>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</si>
  <si>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</si>
  <si>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</si>
  <si>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</si>
  <si>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</si>
  <si>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</si>
  <si>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</si>
  <si>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</si>
  <si>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</si>
  <si>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</si>
  <si>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</si>
  <si>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</si>
  <si>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</si>
  <si>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</si>
  <si>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</si>
  <si>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</si>
  <si>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</si>
  <si>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</si>
  <si>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</si>
  <si>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</si>
  <si>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</si>
  <si>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</si>
  <si>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</si>
  <si>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</si>
  <si>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</si>
  <si>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</si>
  <si>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</si>
  <si>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</si>
  <si>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</si>
  <si>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</si>
  <si>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</si>
  <si>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</si>
  <si>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</si>
  <si>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</si>
  <si>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</si>
  <si>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</si>
  <si>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</si>
  <si>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</si>
  <si>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</si>
  <si>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</si>
  <si>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</si>
  <si>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</si>
  <si>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</si>
  <si>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</si>
  <si>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</si>
  <si>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</si>
  <si>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</si>
  <si>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</si>
  <si>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</si>
  <si>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</si>
  <si>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</si>
  <si>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</si>
  <si>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</si>
  <si>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</si>
  <si>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</si>
  <si>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</si>
  <si>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</si>
  <si>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</si>
  <si>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</si>
  <si>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</si>
  <si>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</si>
  <si>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</si>
  <si>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</si>
  <si>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</si>
  <si>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</si>
  <si>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</si>
  <si>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</si>
  <si>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</si>
  <si>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</si>
  <si>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</si>
  <si>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</si>
  <si>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</si>
  <si>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</si>
  <si>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</si>
  <si>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</si>
  <si>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</si>
  <si>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</si>
  <si>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</si>
  <si>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</si>
  <si>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</si>
  <si>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</si>
  <si>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</si>
  <si>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</si>
  <si>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</si>
  <si>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</si>
  <si>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</si>
  <si>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</si>
  <si>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</si>
  <si>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</si>
  <si>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</si>
  <si>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</si>
  <si>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</si>
  <si>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</si>
  <si>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</si>
  <si>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</si>
  <si>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</si>
  <si>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</si>
  <si>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</si>
  <si>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</si>
  <si>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</si>
  <si>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</si>
  <si>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</si>
  <si>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</si>
  <si>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</si>
  <si>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</si>
  <si>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</si>
  <si>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</si>
  <si>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</si>
  <si>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</si>
  <si>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</si>
  <si>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</si>
  <si>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</si>
  <si>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</si>
  <si>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</si>
  <si>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</si>
  <si>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</si>
  <si>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</si>
  <si>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</si>
  <si>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</si>
  <si>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</si>
  <si>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</si>
  <si>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</si>
  <si>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</si>
  <si>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</si>
  <si>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</si>
  <si>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</si>
  <si>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</si>
  <si>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</si>
  <si>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</si>
  <si>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</si>
  <si>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</si>
  <si>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</si>
  <si>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</si>
  <si>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</si>
  <si>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</si>
  <si>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</si>
  <si>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</si>
  <si>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</si>
  <si>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</si>
  <si>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</si>
  <si>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</si>
  <si>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</si>
  <si>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</si>
  <si>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</si>
  <si>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</si>
  <si>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</si>
  <si>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</si>
  <si>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</si>
  <si>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</si>
  <si>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</si>
  <si>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</si>
  <si>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</si>
  <si>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</si>
  <si>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</si>
  <si>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</si>
  <si>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</si>
  <si>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</si>
  <si>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</si>
  <si>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</si>
  <si>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</si>
  <si>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</si>
  <si>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</si>
  <si>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</si>
  <si>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</si>
  <si>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</si>
  <si>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</si>
  <si>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</si>
  <si>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</si>
  <si>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</si>
  <si>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</si>
  <si>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</si>
  <si>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</si>
  <si>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</si>
  <si>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</si>
  <si>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</si>
  <si>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</si>
  <si>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</si>
  <si>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</si>
  <si>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</si>
  <si>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</si>
  <si>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</si>
  <si>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</si>
  <si>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</si>
  <si>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</si>
  <si>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</si>
  <si>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</si>
  <si>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</si>
  <si>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</si>
  <si>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</si>
  <si>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</si>
  <si>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</si>
  <si>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</si>
  <si>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</si>
  <si>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</si>
  <si>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</si>
  <si>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</si>
  <si>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</si>
  <si>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</si>
  <si>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</si>
  <si>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</si>
  <si>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</si>
  <si>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</si>
  <si>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</si>
  <si>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</si>
  <si>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</si>
  <si>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</si>
  <si>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</si>
  <si>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</si>
  <si>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</si>
  <si>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</si>
  <si>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</si>
  <si>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</si>
  <si>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</si>
  <si>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</si>
  <si>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</si>
  <si>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</si>
  <si>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</si>
  <si>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</si>
  <si>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</si>
  <si>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</si>
  <si>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</si>
  <si>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</si>
  <si>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</si>
  <si>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</si>
  <si>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</si>
  <si>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</si>
  <si>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</si>
  <si>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</si>
  <si>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</si>
  <si>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</si>
  <si>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</si>
  <si>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</si>
  <si>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</si>
  <si>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</si>
  <si>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</si>
  <si>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</si>
  <si>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</si>
  <si>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</si>
  <si>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</si>
  <si>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</si>
  <si>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</si>
  <si>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</si>
  <si>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</si>
  <si>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</si>
  <si>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</si>
  <si>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</si>
  <si>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</si>
  <si>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</si>
  <si>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</si>
  <si>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</si>
  <si>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</si>
  <si>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</si>
  <si>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</si>
  <si>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</si>
  <si>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</si>
  <si>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</si>
  <si>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</si>
  <si>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</si>
  <si>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</si>
  <si>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</si>
  <si>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</si>
  <si>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</si>
  <si>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</si>
  <si>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</si>
  <si>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</si>
  <si>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</si>
  <si>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</si>
  <si>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</si>
  <si>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</si>
  <si>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</si>
  <si>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</si>
  <si>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</si>
  <si>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</si>
  <si>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</si>
  <si>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</si>
  <si>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</si>
  <si>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</si>
  <si>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</si>
  <si>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</si>
  <si>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</si>
  <si>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</si>
  <si>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</si>
  <si>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</si>
  <si>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</si>
  <si>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</si>
  <si>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</si>
  <si>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</si>
  <si>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</si>
  <si>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</si>
  <si>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</si>
  <si>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</si>
  <si>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</si>
  <si>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</si>
  <si>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</si>
  <si>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</si>
  <si>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</si>
  <si>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</si>
  <si>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</si>
  <si>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</si>
  <si>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</si>
  <si>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</si>
  <si>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</si>
  <si>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</si>
  <si>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</si>
  <si>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</si>
  <si>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</si>
  <si>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</si>
  <si>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</si>
  <si>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</si>
  <si>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</si>
  <si>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</si>
  <si>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</si>
  <si>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</si>
  <si>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</si>
  <si>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</si>
  <si>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</si>
  <si>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</si>
  <si>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</si>
  <si>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</si>
  <si>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</si>
  <si>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</si>
  <si>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</si>
  <si>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</si>
  <si>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</si>
  <si>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</si>
  <si>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</si>
  <si>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</si>
  <si>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</si>
  <si>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</si>
  <si>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</si>
  <si>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</si>
  <si>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</si>
  <si>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</si>
  <si>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</si>
  <si>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</si>
  <si>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</si>
  <si>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</si>
  <si>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</si>
  <si>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</si>
  <si>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</si>
  <si>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</si>
  <si>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</si>
  <si>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</si>
  <si>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</si>
  <si>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</si>
  <si>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</si>
  <si>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</si>
  <si>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</si>
  <si>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</si>
  <si>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</si>
  <si>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</si>
  <si>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</si>
  <si>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</si>
  <si>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</si>
  <si>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</si>
  <si>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</si>
  <si>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</si>
  <si>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</si>
  <si>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</si>
  <si>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</si>
  <si>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</si>
  <si>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</si>
  <si>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</si>
  <si>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</si>
  <si>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</si>
  <si>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</si>
  <si>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</si>
  <si>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</si>
  <si>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</si>
  <si>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</si>
  <si>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</si>
  <si>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</si>
  <si>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</si>
  <si>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</si>
  <si>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</si>
  <si>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</si>
  <si>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</si>
  <si>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</si>
  <si>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</si>
  <si>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</si>
  <si>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</si>
  <si>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</si>
  <si>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</si>
  <si>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</si>
  <si>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</si>
  <si>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</si>
  <si>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</si>
  <si>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</si>
  <si>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</si>
  <si>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</si>
  <si>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</si>
  <si>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</si>
  <si>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</si>
  <si>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</si>
  <si>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</si>
  <si>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</si>
  <si>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</si>
  <si>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</si>
  <si>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</si>
  <si>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</si>
  <si>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</si>
  <si>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</si>
  <si>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</si>
  <si>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</si>
  <si>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</si>
  <si>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</si>
  <si>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</si>
  <si>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</si>
  <si>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</si>
  <si>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</si>
  <si>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</si>
  <si>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</si>
  <si>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</si>
  <si>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</si>
  <si>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</si>
  <si>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</si>
  <si>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</si>
  <si>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</si>
  <si>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</si>
  <si>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</si>
  <si>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</si>
  <si>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</si>
  <si>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</si>
  <si>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</si>
  <si>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</si>
  <si>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</si>
  <si>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</si>
  <si>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</si>
  <si>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</si>
  <si>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</si>
  <si>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</si>
  <si>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</si>
  <si>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</si>
  <si>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</si>
  <si>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</si>
  <si>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</si>
  <si>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</si>
  <si>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</si>
  <si>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</si>
  <si>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</si>
  <si>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</si>
  <si>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</si>
  <si>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</si>
  <si>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</si>
  <si>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</si>
  <si>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</si>
  <si>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</si>
  <si>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</si>
  <si>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</si>
  <si>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</si>
  <si>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</si>
  <si>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</si>
  <si>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</si>
  <si>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</si>
  <si>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</si>
  <si>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</si>
  <si>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</si>
  <si>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</si>
  <si>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</si>
  <si>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</si>
  <si>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</si>
  <si>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</si>
  <si>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</si>
  <si>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</si>
  <si>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</si>
  <si>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</si>
  <si>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</si>
  <si>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</si>
  <si>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</si>
  <si>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</si>
  <si>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</si>
  <si>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</si>
  <si>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</si>
  <si>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</si>
  <si>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</si>
  <si>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</si>
  <si>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</si>
  <si>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</si>
  <si>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</si>
  <si>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</si>
  <si>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</si>
  <si>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</si>
  <si>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</si>
  <si>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</si>
  <si>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</si>
  <si>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</si>
  <si>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</si>
  <si>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</si>
  <si>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</si>
  <si>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</si>
  <si>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</si>
  <si>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</si>
  <si>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</si>
  <si>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</si>
  <si>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</si>
  <si>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</si>
  <si>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</si>
  <si>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</si>
  <si>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</si>
  <si>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</si>
  <si>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</si>
  <si>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</si>
  <si>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</si>
  <si>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</si>
  <si>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</si>
  <si>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</si>
  <si>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</si>
  <si>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</si>
  <si>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</si>
  <si>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</si>
  <si>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</si>
  <si>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</si>
  <si>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</si>
  <si>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</si>
  <si>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</si>
  <si>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</si>
  <si>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</si>
  <si>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</si>
  <si>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</si>
  <si>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</si>
  <si>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</si>
  <si>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</si>
  <si>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</si>
  <si>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</si>
  <si>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</si>
  <si>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</si>
  <si>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</si>
  <si>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</si>
  <si>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</si>
  <si>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</si>
  <si>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</si>
  <si>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</si>
  <si>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</si>
  <si>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</si>
  <si>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</si>
  <si>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</si>
  <si>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</si>
  <si>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</si>
  <si>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</si>
  <si>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</si>
  <si>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</si>
  <si>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</si>
  <si>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</si>
  <si>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</si>
  <si>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</si>
  <si>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</si>
  <si>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</si>
  <si>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</si>
  <si>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</si>
  <si>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</si>
  <si>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</si>
  <si>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</si>
  <si>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</si>
  <si>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</si>
  <si>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</si>
  <si>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</si>
  <si>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</si>
  <si>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</si>
  <si>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</si>
  <si>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</si>
  <si>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</si>
  <si>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</si>
  <si>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</si>
  <si>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</si>
  <si>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</si>
  <si>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</si>
  <si>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</si>
  <si>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</si>
  <si>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</si>
  <si>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</si>
  <si>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</si>
  <si>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</si>
  <si>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</si>
  <si>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</si>
  <si>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</si>
  <si>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</si>
  <si>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</si>
  <si>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</si>
  <si>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</si>
  <si>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</si>
  <si>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</si>
  <si>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</si>
  <si>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</si>
  <si>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</si>
  <si>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</si>
  <si>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</si>
  <si>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</si>
  <si>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</si>
  <si>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</si>
  <si>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</si>
  <si>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</si>
  <si>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</si>
  <si>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</si>
  <si>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</si>
  <si>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</si>
  <si>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</si>
  <si>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</si>
  <si>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</si>
  <si>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</si>
  <si>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</si>
  <si>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</si>
  <si>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</si>
  <si>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</si>
  <si>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</si>
  <si>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</si>
  <si>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</si>
  <si>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</si>
  <si>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</si>
  <si>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</si>
  <si>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</si>
  <si>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</si>
  <si>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</si>
  <si>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</si>
  <si>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</si>
  <si>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</si>
  <si>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</si>
  <si>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</si>
  <si>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</si>
  <si>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</si>
  <si>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</si>
  <si>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</si>
  <si>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</si>
  <si>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</si>
  <si>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</si>
  <si>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</si>
  <si>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</si>
  <si>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</si>
  <si>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</si>
  <si>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</si>
  <si>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</si>
  <si>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</si>
  <si>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</si>
  <si>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</si>
  <si>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</si>
  <si>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</si>
  <si>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</si>
  <si>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</si>
  <si>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</si>
  <si>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</si>
  <si>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</si>
  <si>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</si>
  <si>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</si>
  <si>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</si>
  <si>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</si>
  <si>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</si>
  <si>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</si>
  <si>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</si>
  <si>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</si>
  <si>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</si>
  <si>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</si>
  <si>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</si>
  <si>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</si>
  <si>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</si>
  <si>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</si>
  <si>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</si>
  <si>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</si>
  <si>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</si>
  <si>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</si>
  <si>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</si>
  <si>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</si>
  <si>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</si>
  <si>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</si>
  <si>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</si>
  <si>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</si>
  <si>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</si>
  <si>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</si>
  <si>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</si>
  <si>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</si>
  <si>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</si>
  <si>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</si>
  <si>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</si>
  <si>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</si>
  <si>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</si>
  <si>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</si>
  <si>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</si>
  <si>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</si>
  <si>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</si>
  <si>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</si>
  <si>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</si>
  <si>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</si>
  <si>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</si>
  <si>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</si>
  <si>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</si>
  <si>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</si>
  <si>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</si>
  <si>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</si>
  <si>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</si>
  <si>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</si>
  <si>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</si>
  <si>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</si>
  <si>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</si>
  <si>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</si>
  <si>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</si>
  <si>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</si>
  <si>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</si>
  <si>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</si>
  <si>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</si>
  <si>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</si>
  <si>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</si>
  <si>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</si>
  <si>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</si>
  <si>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</si>
  <si>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</si>
  <si>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</si>
  <si>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</si>
  <si>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</si>
  <si>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</si>
  <si>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</si>
  <si>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</si>
  <si>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</si>
  <si>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</si>
  <si>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</si>
  <si>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</si>
  <si>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</si>
  <si>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</si>
  <si>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</si>
  <si>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</si>
  <si>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</si>
  <si>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</si>
  <si>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</si>
  <si>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</si>
  <si>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</si>
  <si>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</si>
  <si>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</si>
  <si>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</si>
  <si>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</si>
  <si>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</si>
  <si>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</si>
  <si>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</si>
  <si>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</si>
  <si>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</si>
  <si>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</si>
  <si>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</si>
  <si>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</si>
  <si>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</si>
  <si>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</si>
  <si>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</si>
  <si>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</si>
  <si>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</si>
  <si>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</si>
  <si>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</si>
  <si>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</si>
  <si>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</si>
  <si>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</si>
  <si>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</si>
  <si>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</si>
  <si>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</si>
  <si>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</si>
  <si>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</si>
  <si>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</si>
  <si>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</si>
  <si>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</si>
  <si>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</si>
  <si>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</si>
  <si>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</si>
  <si>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</si>
  <si>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</si>
  <si>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</si>
  <si>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</si>
  <si>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</si>
  <si>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</si>
  <si>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</si>
  <si>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</si>
  <si>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</si>
  <si>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</si>
  <si>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</si>
  <si>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</si>
  <si>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</si>
  <si>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</si>
  <si>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</si>
  <si>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</si>
  <si>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</si>
  <si>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</si>
  <si>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</si>
  <si>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</si>
  <si>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</si>
  <si>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</si>
  <si>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</si>
  <si>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</si>
  <si>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</si>
  <si>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</si>
  <si>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</si>
  <si>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</si>
  <si>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</si>
  <si>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</si>
  <si>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</si>
  <si>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</si>
  <si>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</si>
  <si>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</si>
  <si>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</si>
  <si>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</si>
  <si>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</si>
  <si>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</si>
  <si>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</si>
  <si>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</si>
  <si>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</si>
  <si>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</si>
  <si>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</si>
  <si>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</si>
  <si>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</si>
  <si>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</si>
  <si>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</si>
  <si>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</si>
  <si>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</si>
  <si>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</si>
  <si>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</si>
  <si>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</si>
  <si>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</si>
  <si>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</si>
  <si>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</si>
  <si>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</si>
  <si>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</si>
  <si>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</si>
  <si>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</si>
  <si>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</si>
  <si>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</si>
  <si>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</si>
  <si>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</si>
  <si>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</si>
  <si>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</si>
  <si>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</si>
  <si>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</si>
  <si>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</si>
  <si>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</si>
  <si>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</si>
  <si>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</si>
  <si>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</si>
  <si>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</si>
  <si>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</si>
  <si>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</si>
  <si>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</si>
  <si>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</si>
  <si>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</si>
  <si>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</si>
  <si>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</si>
  <si>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</si>
  <si>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</si>
  <si>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</si>
  <si>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</si>
  <si>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</si>
  <si>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</si>
  <si>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</si>
  <si>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</si>
  <si>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</si>
  <si>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</si>
  <si>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</si>
  <si>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</si>
  <si>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</si>
  <si>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</si>
  <si>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</si>
  <si>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</si>
  <si>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</si>
  <si>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</si>
  <si>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</si>
  <si>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</si>
  <si>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</si>
  <si>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</si>
  <si>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</si>
  <si>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</si>
  <si>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</si>
  <si>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</si>
  <si>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</si>
  <si>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</si>
  <si>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</si>
  <si>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</si>
  <si>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</si>
  <si>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</si>
  <si>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</si>
  <si>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</si>
  <si>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</si>
  <si>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</si>
  <si>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</si>
  <si>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</si>
  <si>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</si>
  <si>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</si>
  <si>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</si>
  <si>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</si>
  <si>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</si>
  <si>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</si>
  <si>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</si>
  <si>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</si>
  <si>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</si>
  <si>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</si>
  <si>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</si>
  <si>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</si>
  <si>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</si>
  <si>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</si>
  <si>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</si>
  <si>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</si>
  <si>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</si>
  <si>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</si>
  <si>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</si>
  <si>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</si>
  <si>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</si>
  <si>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</si>
  <si>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</si>
  <si>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</si>
  <si>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</si>
  <si>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</si>
  <si>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</si>
  <si>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</si>
  <si>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</si>
  <si>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</si>
  <si>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</si>
  <si>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</si>
  <si>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</si>
  <si>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</si>
  <si>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</si>
  <si>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</si>
  <si>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</si>
  <si>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</si>
  <si>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</si>
  <si>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</si>
  <si>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</si>
  <si>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</si>
  <si>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</si>
  <si>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</si>
  <si>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</si>
  <si>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</si>
  <si>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</si>
  <si>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</si>
  <si>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</si>
  <si>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</si>
  <si>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</si>
  <si>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</si>
  <si>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</si>
  <si>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</si>
  <si>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</si>
  <si>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</si>
  <si>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</si>
  <si>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</si>
  <si>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</si>
  <si>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</si>
  <si>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</si>
  <si>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</si>
  <si>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</si>
  <si>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</si>
  <si>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</si>
  <si>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</si>
  <si>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</si>
  <si>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</si>
  <si>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</si>
  <si>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</si>
  <si>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</si>
  <si>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</si>
  <si>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</si>
  <si>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</si>
  <si>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</si>
  <si>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</si>
  <si>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</si>
  <si>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</si>
  <si>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</si>
  <si>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</si>
  <si>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</si>
  <si>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</si>
  <si>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</si>
  <si>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</si>
  <si>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</si>
  <si>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</si>
  <si>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</si>
  <si>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</si>
  <si>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</si>
  <si>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</si>
  <si>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</si>
  <si>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</si>
  <si>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</si>
  <si>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</si>
  <si>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</si>
  <si>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</si>
  <si>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</si>
  <si>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</si>
  <si>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</si>
  <si>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</si>
  <si>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</si>
  <si>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</si>
  <si>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</si>
  <si>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</si>
  <si>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</si>
  <si>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</si>
  <si>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</si>
  <si>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</si>
  <si>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</si>
  <si>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</si>
  <si>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</si>
  <si>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</si>
  <si>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</si>
  <si>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</si>
  <si>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</si>
  <si>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</si>
  <si>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</si>
  <si>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</si>
  <si>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</si>
  <si>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</si>
  <si>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</si>
  <si>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</si>
  <si>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</si>
  <si>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</si>
  <si>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</si>
  <si>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</si>
  <si>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</si>
  <si>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</si>
  <si>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</si>
  <si>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</si>
  <si>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</si>
  <si>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</si>
  <si>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</si>
  <si>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</si>
  <si>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</si>
  <si>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</si>
  <si>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</si>
  <si>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</si>
  <si>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</si>
  <si>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</si>
  <si>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</si>
  <si>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</si>
  <si>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</si>
  <si>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</si>
  <si>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</si>
  <si>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</si>
  <si>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</si>
  <si>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</si>
  <si>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</si>
  <si>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</si>
  <si>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</si>
  <si>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</si>
  <si>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</si>
  <si>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</si>
  <si>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</si>
  <si>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</si>
  <si>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</si>
  <si>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</si>
  <si>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</si>
  <si>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</si>
  <si>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</si>
  <si>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</si>
  <si>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</si>
  <si>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</si>
  <si>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</si>
  <si>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</si>
  <si>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</si>
  <si>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</si>
  <si>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</si>
  <si>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</si>
  <si>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</si>
  <si>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</si>
  <si>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</si>
  <si>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</si>
  <si>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</si>
  <si>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</si>
  <si>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</si>
  <si>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</si>
  <si>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</si>
  <si>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</si>
  <si>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</si>
  <si>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</si>
  <si>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</si>
  <si>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</si>
  <si>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</si>
  <si>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</si>
  <si>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</si>
  <si>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</si>
  <si>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</si>
  <si>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</si>
  <si>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</si>
  <si>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</si>
  <si>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</si>
  <si>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</si>
  <si>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</si>
  <si>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</si>
  <si>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</si>
  <si>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</si>
  <si>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</si>
  <si>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</si>
  <si>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</si>
  <si>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</si>
  <si>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</si>
  <si>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</si>
  <si>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</si>
  <si>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</si>
  <si>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</si>
  <si>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</si>
  <si>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</si>
  <si>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</si>
  <si>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</si>
  <si>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</si>
  <si>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</si>
  <si>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</si>
  <si>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</si>
  <si>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</si>
  <si>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</si>
  <si>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</si>
  <si>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</si>
  <si>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</si>
  <si>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</si>
  <si>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</si>
  <si>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</si>
  <si>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</si>
  <si>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</si>
  <si>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</si>
  <si>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</si>
  <si>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</si>
  <si>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</si>
  <si>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</si>
  <si>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</si>
  <si>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</si>
  <si>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</si>
  <si>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</si>
  <si>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</si>
  <si>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</si>
  <si>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</si>
  <si>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</si>
  <si>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</si>
  <si>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</si>
  <si>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</si>
  <si>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</si>
  <si>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</si>
  <si>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</si>
  <si>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</si>
  <si>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</si>
  <si>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</si>
  <si>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</si>
  <si>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</si>
  <si>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</si>
  <si>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</si>
  <si>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</si>
  <si>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</si>
  <si>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</si>
  <si>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</si>
  <si>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</si>
  <si>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</si>
  <si>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</si>
  <si>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</si>
  <si>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</si>
  <si>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</si>
  <si>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</si>
  <si>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</si>
  <si>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</si>
  <si>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</si>
  <si>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</si>
  <si>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</si>
  <si>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</si>
  <si>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</si>
  <si>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</si>
  <si>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</si>
  <si>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</si>
  <si>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</si>
  <si>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</si>
  <si>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</si>
  <si>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</si>
  <si>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</si>
  <si>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</si>
  <si>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</si>
  <si>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</si>
  <si>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</si>
  <si>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</si>
  <si>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</si>
  <si>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</si>
  <si>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</si>
  <si>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</si>
  <si>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</si>
  <si>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</si>
  <si>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</si>
  <si>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</si>
  <si>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</si>
  <si>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</si>
  <si>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</si>
  <si>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</si>
  <si>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</si>
  <si>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</si>
  <si>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</si>
  <si>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</si>
  <si>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</si>
  <si>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</si>
  <si>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</si>
  <si>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</si>
  <si>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</si>
  <si>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</si>
  <si>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</si>
  <si>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</si>
  <si>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</si>
  <si>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</si>
  <si>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</si>
  <si>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</si>
  <si>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</si>
  <si>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</si>
  <si>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</si>
  <si>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</si>
  <si>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</si>
  <si>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</si>
  <si>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</si>
  <si>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</si>
  <si>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</si>
  <si>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</si>
  <si>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</si>
  <si>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</si>
  <si>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</si>
  <si>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</si>
  <si>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</si>
  <si>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</si>
  <si>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</si>
  <si>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</si>
  <si>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</si>
  <si>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</si>
  <si>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</si>
  <si>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</si>
  <si>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</si>
  <si>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</si>
  <si>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</si>
  <si>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</si>
  <si>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</si>
  <si>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</si>
  <si>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</si>
  <si>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</si>
  <si>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</si>
  <si>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</si>
  <si>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</si>
  <si>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</si>
  <si>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</si>
  <si>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</si>
  <si>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</si>
  <si>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</si>
  <si>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</si>
  <si>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</si>
  <si>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</si>
  <si>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</si>
  <si>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</si>
  <si>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</si>
  <si>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</si>
  <si>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</si>
  <si>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</si>
  <si>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</si>
  <si>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</si>
  <si>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</si>
  <si>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</si>
  <si>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</si>
  <si>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</si>
  <si>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</si>
  <si>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</si>
  <si>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</si>
  <si>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</si>
  <si>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</si>
  <si>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</si>
  <si>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</si>
  <si>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</si>
  <si>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</si>
  <si>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</si>
  <si>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</si>
  <si>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</si>
  <si>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</si>
  <si>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</si>
  <si>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</si>
  <si>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</si>
  <si>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</si>
  <si>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</si>
  <si>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</si>
  <si>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</si>
  <si>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</si>
  <si>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</si>
  <si>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</si>
  <si>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</si>
  <si>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</si>
  <si>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</si>
  <si>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</si>
  <si>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</si>
  <si>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</si>
  <si>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</si>
  <si>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</si>
  <si>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</si>
  <si>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</si>
  <si>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</si>
  <si>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</si>
  <si>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</si>
  <si>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</si>
  <si>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</si>
  <si>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</si>
  <si>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</si>
  <si>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</si>
  <si>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</si>
  <si>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</si>
  <si>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</si>
  <si>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</si>
  <si>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</si>
  <si>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</si>
  <si>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</si>
  <si>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</si>
  <si>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</si>
  <si>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</si>
  <si>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</si>
  <si>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</si>
  <si>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</si>
  <si>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</si>
  <si>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</si>
  <si>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</si>
  <si>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</si>
  <si>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</si>
  <si>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</si>
  <si>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</si>
  <si>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</si>
  <si>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</si>
  <si>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</si>
  <si>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</si>
  <si>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</si>
  <si>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</si>
  <si>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</si>
  <si>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</si>
  <si>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</si>
  <si>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</si>
  <si>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</si>
  <si>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</si>
  <si>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</si>
  <si>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</si>
  <si>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</si>
  <si>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</si>
  <si>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</si>
  <si>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</si>
  <si>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</si>
  <si>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</si>
  <si>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</si>
  <si>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</si>
  <si>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</si>
  <si>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</si>
  <si>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</si>
  <si>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</si>
  <si>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</si>
  <si>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</si>
  <si>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</si>
  <si>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</si>
  <si>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</si>
  <si>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</si>
  <si>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</si>
  <si>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</si>
  <si>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</si>
  <si>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</si>
  <si>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</si>
  <si>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</si>
  <si>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</si>
  <si>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</si>
  <si>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</si>
  <si>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</si>
  <si>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</si>
  <si>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</si>
  <si>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</si>
  <si>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</si>
  <si>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</si>
  <si>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</si>
  <si>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</si>
  <si>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</si>
  <si>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</si>
  <si>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</si>
  <si>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</si>
  <si>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</si>
  <si>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</si>
  <si>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</si>
  <si>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</si>
  <si>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</si>
  <si>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</si>
  <si>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</si>
  <si>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</si>
  <si>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</si>
  <si>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</si>
  <si>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</si>
  <si>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</si>
  <si>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</si>
  <si>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</si>
  <si>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</si>
  <si>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</si>
  <si>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</si>
  <si>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</si>
  <si>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</si>
  <si>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</si>
  <si>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</si>
  <si>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</si>
  <si>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</si>
  <si>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</si>
  <si>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</si>
  <si>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</si>
  <si>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</si>
  <si>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</si>
  <si>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</si>
  <si>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</si>
  <si>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</si>
  <si>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</si>
  <si>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</si>
  <si>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</si>
  <si>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</si>
  <si>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</si>
  <si>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</si>
  <si>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</si>
  <si>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</si>
  <si>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</si>
  <si>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</si>
  <si>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</si>
  <si>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</si>
  <si>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</si>
  <si>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</si>
  <si>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</si>
  <si>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</si>
  <si>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</si>
  <si>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</si>
  <si>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</si>
  <si>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</si>
  <si>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</si>
  <si>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</si>
  <si>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</si>
  <si>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</si>
  <si>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</si>
  <si>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</si>
  <si>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</si>
  <si>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</si>
  <si>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</si>
  <si>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</si>
  <si>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</si>
  <si>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</si>
  <si>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</si>
  <si>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</si>
  <si>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</si>
  <si>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</si>
  <si>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</si>
  <si>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</si>
  <si>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</si>
  <si>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</si>
  <si>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</si>
  <si>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</si>
  <si>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</si>
  <si>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</si>
  <si>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</si>
  <si>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</si>
  <si>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</si>
  <si>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</si>
  <si>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</si>
  <si>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</si>
  <si>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</si>
  <si>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</si>
  <si>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</si>
  <si>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</si>
  <si>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</si>
  <si>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</si>
  <si>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</si>
  <si>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</si>
  <si>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</si>
  <si>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</si>
  <si>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</si>
  <si>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</si>
  <si>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</si>
  <si>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</si>
  <si>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</si>
  <si>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</si>
  <si>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</si>
  <si>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</si>
  <si>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</si>
  <si>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</si>
  <si>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</si>
  <si>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</si>
  <si>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</si>
  <si>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</si>
  <si>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</si>
  <si>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</si>
  <si>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</si>
  <si>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</si>
  <si>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</si>
  <si>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</si>
  <si>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</si>
  <si>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</si>
  <si>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</si>
  <si>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</si>
  <si>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</si>
  <si>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</si>
  <si>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</si>
  <si>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</si>
  <si>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</si>
  <si>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</si>
  <si>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</si>
  <si>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</si>
  <si>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</si>
  <si>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</si>
  <si>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</si>
  <si>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</si>
  <si>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</si>
  <si>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</si>
  <si>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</si>
  <si>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</si>
  <si>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</si>
  <si>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</si>
  <si>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</si>
  <si>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</si>
  <si>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</si>
  <si>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</si>
  <si>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</si>
  <si>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</si>
  <si>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</si>
  <si>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</si>
  <si>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</si>
  <si>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</si>
  <si>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</si>
  <si>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</si>
  <si>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</si>
  <si>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</si>
  <si>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</si>
  <si>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</si>
  <si>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</si>
  <si>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</si>
  <si>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</si>
  <si>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</si>
  <si>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</si>
  <si>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</si>
  <si>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</si>
  <si>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</si>
  <si>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</si>
  <si>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</si>
  <si>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</si>
  <si>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</si>
  <si>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</si>
  <si>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</si>
  <si>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</si>
  <si>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</si>
  <si>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</si>
  <si>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</si>
  <si>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</si>
  <si>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</si>
  <si>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</si>
  <si>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</si>
  <si>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</si>
  <si>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</si>
  <si>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</si>
  <si>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</si>
  <si>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</si>
  <si>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</si>
  <si>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</si>
  <si>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</si>
  <si>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</si>
  <si>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</si>
  <si>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</si>
  <si>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</si>
  <si>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</si>
  <si>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</si>
  <si>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</si>
  <si>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</si>
  <si>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</si>
  <si>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</si>
  <si>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</si>
  <si>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</si>
  <si>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</si>
  <si>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</si>
  <si>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</si>
  <si>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</si>
  <si>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</si>
  <si>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</si>
  <si>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</si>
  <si>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</si>
  <si>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</si>
  <si>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</si>
  <si>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</si>
  <si>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</si>
  <si>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</si>
  <si>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</si>
  <si>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</si>
  <si>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</si>
  <si>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</si>
  <si>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</si>
  <si>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</si>
  <si>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</si>
  <si>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</si>
  <si>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</si>
  <si>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</si>
  <si>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</si>
  <si>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</si>
  <si>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</si>
  <si>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</si>
  <si>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</si>
  <si>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</si>
  <si>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</si>
  <si>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</si>
  <si>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</si>
  <si>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</si>
  <si>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</si>
  <si>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</si>
  <si>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</si>
  <si>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</si>
  <si>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</si>
  <si>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</si>
  <si>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</si>
  <si>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</si>
  <si>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</si>
  <si>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</si>
  <si>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</si>
  <si>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</si>
  <si>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</si>
  <si>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</si>
  <si>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</si>
  <si>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</si>
  <si>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</si>
  <si>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</si>
  <si>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</si>
  <si>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</si>
  <si>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</si>
  <si>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</si>
  <si>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</si>
  <si>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</si>
  <si>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</si>
  <si>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</si>
  <si>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</si>
  <si>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</si>
  <si>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</si>
  <si>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</si>
  <si>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</si>
  <si>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</si>
  <si>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</si>
  <si>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</si>
  <si>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</si>
  <si>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</si>
  <si>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</si>
  <si>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</si>
  <si>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</si>
  <si>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</si>
  <si>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</si>
  <si>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</si>
  <si>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</si>
  <si>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</si>
  <si>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</si>
  <si>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</si>
  <si>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</si>
  <si>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</si>
  <si>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</si>
  <si>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</si>
  <si>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</si>
  <si>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</si>
  <si>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</si>
  <si>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</si>
  <si>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</si>
  <si>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</si>
  <si>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</si>
  <si>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</si>
  <si>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</si>
  <si>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</si>
  <si>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</si>
  <si>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</si>
  <si>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</si>
  <si>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</si>
  <si>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</si>
  <si>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</si>
  <si>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</si>
  <si>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</si>
  <si>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</si>
  <si>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</si>
  <si>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</si>
  <si>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</si>
  <si>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</si>
  <si>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</si>
  <si>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</si>
  <si>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</si>
  <si>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</si>
  <si>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</si>
  <si>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</si>
  <si>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</si>
  <si>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</si>
  <si>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</si>
  <si>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</si>
  <si>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</si>
  <si>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</si>
  <si>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</si>
  <si>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</si>
  <si>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</si>
  <si>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</si>
  <si>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</si>
  <si>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</si>
  <si>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</si>
  <si>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</si>
  <si>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</si>
  <si>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</si>
  <si>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</si>
  <si>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</si>
  <si>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</si>
  <si>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</si>
  <si>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</si>
  <si>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</si>
  <si>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</si>
  <si>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</si>
  <si>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</si>
  <si>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</si>
  <si>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</si>
  <si>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</si>
  <si>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</si>
  <si>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</si>
  <si>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</si>
  <si>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</si>
  <si>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</si>
  <si>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</si>
  <si>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</si>
  <si>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</si>
  <si>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</si>
  <si>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</si>
  <si>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</si>
  <si>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</si>
  <si>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</si>
  <si>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</si>
  <si>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</si>
  <si>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</si>
  <si>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</si>
  <si>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</si>
  <si>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</si>
  <si>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</si>
  <si>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</si>
  <si>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</si>
  <si>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</si>
  <si>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</si>
  <si>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</si>
  <si>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</si>
  <si>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</si>
  <si>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</si>
  <si>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</si>
  <si>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</si>
  <si>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</si>
  <si>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</si>
  <si>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</si>
  <si>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</si>
  <si>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</si>
  <si>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</si>
  <si>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</si>
  <si>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</si>
  <si>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</si>
  <si>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</si>
  <si>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</si>
  <si>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</si>
  <si>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</si>
  <si>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</si>
  <si>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</si>
  <si>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</si>
  <si>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</si>
  <si>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</si>
  <si>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</si>
  <si>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</si>
  <si>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</si>
  <si>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</si>
  <si>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</si>
  <si>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</si>
  <si>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</si>
  <si>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</si>
  <si>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</si>
  <si>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</si>
  <si>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</si>
  <si>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</si>
  <si>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</si>
  <si>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</si>
  <si>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</si>
  <si>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</si>
  <si>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</si>
  <si>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</si>
  <si>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</si>
  <si>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</si>
  <si>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</si>
  <si>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</si>
  <si>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</si>
  <si>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</si>
  <si>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</si>
  <si>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</si>
  <si>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</si>
  <si>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</si>
  <si>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</si>
  <si>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</si>
  <si>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</si>
  <si>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</si>
  <si>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</si>
  <si>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</si>
  <si>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</si>
  <si>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</si>
  <si>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</si>
  <si>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</si>
  <si>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</si>
  <si>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</si>
  <si>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</si>
  <si>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</si>
  <si>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</si>
  <si>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</si>
  <si>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</si>
  <si>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</si>
  <si>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</si>
  <si>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</si>
  <si>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</si>
  <si>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</si>
  <si>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</si>
  <si>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</si>
  <si>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</si>
  <si>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</si>
  <si>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</si>
  <si>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</si>
  <si>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</si>
  <si>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</si>
  <si>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</si>
  <si>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</si>
  <si>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</si>
  <si>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</si>
  <si>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</si>
  <si>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</si>
  <si>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</si>
  <si>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</si>
  <si>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</si>
  <si>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</si>
  <si>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</si>
  <si>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</si>
  <si>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</si>
  <si>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</si>
  <si>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</si>
  <si>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</si>
  <si>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</si>
  <si>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</si>
  <si>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</si>
  <si>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</si>
  <si>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</si>
  <si>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</si>
  <si>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</si>
  <si>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</si>
  <si>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</si>
  <si>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</si>
  <si>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</si>
  <si>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</si>
  <si>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</si>
  <si>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</si>
  <si>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</si>
  <si>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</si>
  <si>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</si>
  <si>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</si>
  <si>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</si>
  <si>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</si>
  <si>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</si>
  <si>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</si>
  <si>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</si>
  <si>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</si>
  <si>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</si>
  <si>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</si>
  <si>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</si>
  <si>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</si>
  <si>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</si>
  <si>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</si>
  <si>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</si>
  <si>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</si>
  <si>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</si>
  <si>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</si>
  <si>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</si>
  <si>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</si>
  <si>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</si>
  <si>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</si>
  <si>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</si>
  <si>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</si>
  <si>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</si>
  <si>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</si>
  <si>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</si>
  <si>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</si>
  <si>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</si>
  <si>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</si>
  <si>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</si>
  <si>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</si>
  <si>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</si>
  <si>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</si>
  <si>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</si>
  <si>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</si>
  <si>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</si>
  <si>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</si>
  <si>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</si>
  <si>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</si>
  <si>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</si>
  <si>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</si>
  <si>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</si>
  <si>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</si>
  <si>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</si>
  <si>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</si>
  <si>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</si>
  <si>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</si>
  <si>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</si>
  <si>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</si>
  <si>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</si>
  <si>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</si>
  <si>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</si>
  <si>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</si>
  <si>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</si>
  <si>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</si>
  <si>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</si>
  <si>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</si>
  <si>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</si>
  <si>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</si>
  <si>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</si>
  <si>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</si>
  <si>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</si>
  <si>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</si>
  <si>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</si>
  <si>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</si>
  <si>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</si>
  <si>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</si>
  <si>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</si>
  <si>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</si>
  <si>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</si>
  <si>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</si>
  <si>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</si>
  <si>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</si>
  <si>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</si>
  <si>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</si>
  <si>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</si>
  <si>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</si>
  <si>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</si>
  <si>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</si>
  <si>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</si>
  <si>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</si>
  <si>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</si>
  <si>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</si>
  <si>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</si>
  <si>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</si>
  <si>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</si>
  <si>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</si>
  <si>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</si>
  <si>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</si>
  <si>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</si>
  <si>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</si>
  <si>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</si>
  <si>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</si>
  <si>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</si>
  <si>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</si>
  <si>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</si>
  <si>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</si>
  <si>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</si>
  <si>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</si>
  <si>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</si>
  <si>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</si>
  <si>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</si>
  <si>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</si>
  <si>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</si>
  <si>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</si>
  <si>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</si>
  <si>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</si>
  <si>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</si>
  <si>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</si>
  <si>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</si>
  <si>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</si>
  <si>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</si>
  <si>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</si>
  <si>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</si>
  <si>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</si>
  <si>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</si>
  <si>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</si>
  <si>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</si>
  <si>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</si>
  <si>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</si>
  <si>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</si>
  <si>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</si>
  <si>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</si>
  <si>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</si>
  <si>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</si>
  <si>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</si>
  <si>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</si>
  <si>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</si>
  <si>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</si>
  <si>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</si>
  <si>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</si>
  <si>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</si>
  <si>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</si>
  <si>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</si>
  <si>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</si>
  <si>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</si>
  <si>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</si>
  <si>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</si>
  <si>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</si>
  <si>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</si>
  <si>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</si>
  <si>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</si>
  <si>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</si>
  <si>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</si>
  <si>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</si>
  <si>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</si>
  <si>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</si>
  <si>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</si>
  <si>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</si>
  <si>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</si>
  <si>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</si>
  <si>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</si>
  <si>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</si>
  <si>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</si>
  <si>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</si>
  <si>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</si>
  <si>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</si>
  <si>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</si>
  <si>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</si>
  <si>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</si>
  <si>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</si>
  <si>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</si>
  <si>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</si>
  <si>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</si>
  <si>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</si>
  <si>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</si>
  <si>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</si>
  <si>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</si>
  <si>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</si>
  <si>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</si>
  <si>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</si>
  <si>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</si>
  <si>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</si>
  <si>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</si>
  <si>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</si>
  <si>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</si>
  <si>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</si>
  <si>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</si>
  <si>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</si>
  <si>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</si>
  <si>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</si>
  <si>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</si>
  <si>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</si>
  <si>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</si>
  <si>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</si>
  <si>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</si>
  <si>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</si>
  <si>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</si>
  <si>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</si>
  <si>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</si>
  <si>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</si>
  <si>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</si>
  <si>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</si>
  <si>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</si>
  <si>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</si>
  <si>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</si>
  <si>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</si>
  <si>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</si>
  <si>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</si>
  <si>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</si>
  <si>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</si>
  <si>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</si>
  <si>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</si>
  <si>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</si>
  <si>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</si>
  <si>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</si>
  <si>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</si>
  <si>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</si>
  <si>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</si>
  <si>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</si>
  <si>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</si>
  <si>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</si>
  <si>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</si>
  <si>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</si>
  <si>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</si>
  <si>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</si>
  <si>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</si>
  <si>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</si>
  <si>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</si>
  <si>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</si>
  <si>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</si>
  <si>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</si>
  <si>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</si>
  <si>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</si>
  <si>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</si>
  <si>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</si>
  <si>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</si>
  <si>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</si>
  <si>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</si>
  <si>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</si>
  <si>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</si>
  <si>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</si>
  <si>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</si>
  <si>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</si>
  <si>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</si>
  <si>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</si>
  <si>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</si>
  <si>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</si>
  <si>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</si>
  <si>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</si>
  <si>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</si>
  <si>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</si>
  <si>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</si>
  <si>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</si>
  <si>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</si>
  <si>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</si>
  <si>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</si>
  <si>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</si>
  <si>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</si>
  <si>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</si>
  <si>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</si>
  <si>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</si>
  <si>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</si>
  <si>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</si>
  <si>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</si>
  <si>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</si>
  <si>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</si>
  <si>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</si>
  <si>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</si>
  <si>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</si>
  <si>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</si>
  <si>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</si>
  <si>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</si>
  <si>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</si>
  <si>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</si>
  <si>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</si>
  <si>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</si>
  <si>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</si>
  <si>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</si>
  <si>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</si>
  <si>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</si>
  <si>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</si>
  <si>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</si>
  <si>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</si>
  <si>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</si>
  <si>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</si>
  <si>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</si>
  <si>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</si>
  <si>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</si>
  <si>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</si>
  <si>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</si>
  <si>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</si>
  <si>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</si>
  <si>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</si>
  <si>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</si>
  <si>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</si>
  <si>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</si>
  <si>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</si>
  <si>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</si>
  <si>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</si>
  <si>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</si>
  <si>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</si>
  <si>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</si>
  <si>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</si>
  <si>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</si>
  <si>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</si>
  <si>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</si>
  <si>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</si>
  <si>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</si>
  <si>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</si>
  <si>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</si>
  <si>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</si>
  <si>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</si>
  <si>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</si>
  <si>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</si>
  <si>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</si>
  <si>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</si>
  <si>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</si>
  <si>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</si>
  <si>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</si>
  <si>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</si>
  <si>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</si>
  <si>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</si>
  <si>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</si>
  <si>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</si>
  <si>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</si>
  <si>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</si>
  <si>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</si>
  <si>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</si>
  <si>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</si>
  <si>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</si>
  <si>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</si>
  <si>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</si>
  <si>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</si>
  <si>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</si>
  <si>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</si>
  <si>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</si>
  <si>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</si>
  <si>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</si>
  <si>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</si>
  <si>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</si>
  <si>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</si>
  <si>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</si>
  <si>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</si>
  <si>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</si>
  <si>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</si>
  <si>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</si>
  <si>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</si>
  <si>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</si>
  <si>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</si>
  <si>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</si>
  <si>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</si>
  <si>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</si>
  <si>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</si>
  <si>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</si>
  <si>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</si>
  <si>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</si>
  <si>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</si>
  <si>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</si>
  <si>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</si>
  <si>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</si>
  <si>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</si>
  <si>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</si>
  <si>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</si>
  <si>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</si>
  <si>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</si>
  <si>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</si>
  <si>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</si>
  <si>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</si>
  <si>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</si>
  <si>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</si>
  <si>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</si>
  <si>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</si>
  <si>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</si>
  <si>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</si>
  <si>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</si>
  <si>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</si>
  <si>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</si>
  <si>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</si>
  <si>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</si>
  <si>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</si>
  <si>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</si>
  <si>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</si>
  <si>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</si>
  <si>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</si>
  <si>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</si>
  <si>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</si>
  <si>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</si>
  <si>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</si>
  <si>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</si>
  <si>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</si>
  <si>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</si>
  <si>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</si>
  <si>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</si>
  <si>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</si>
  <si>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</si>
  <si>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</si>
  <si>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</si>
  <si>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</si>
  <si>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</si>
  <si>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</si>
  <si>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</si>
  <si>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</si>
  <si>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</si>
  <si>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</si>
  <si>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</si>
  <si>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</si>
  <si>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</si>
  <si>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</si>
  <si>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</si>
  <si>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</si>
  <si>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</si>
  <si>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</si>
  <si>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</si>
  <si>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</si>
  <si>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</si>
  <si>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</si>
  <si>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</si>
  <si>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</si>
  <si>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</si>
  <si>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</si>
  <si>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</si>
  <si>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</si>
  <si>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</si>
  <si>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</si>
  <si>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</si>
  <si>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</si>
  <si>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</si>
  <si>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</si>
  <si>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</si>
  <si>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</si>
  <si>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</si>
  <si>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</si>
  <si>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</si>
  <si>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</si>
  <si>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</si>
  <si>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</si>
  <si>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</si>
  <si>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</si>
  <si>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</si>
  <si>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</si>
  <si>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</si>
  <si>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</si>
  <si>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</si>
  <si>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</si>
  <si>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</si>
  <si>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</si>
  <si>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</si>
  <si>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</si>
  <si>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</si>
  <si>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</si>
  <si>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</si>
  <si>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</si>
  <si>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</si>
  <si>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</si>
  <si>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</si>
  <si>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</si>
  <si>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</si>
  <si>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</si>
  <si>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</si>
  <si>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</si>
  <si>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</si>
  <si>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</si>
  <si>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</si>
  <si>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</si>
  <si>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</si>
  <si>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</si>
  <si>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</si>
  <si>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</si>
  <si>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</si>
  <si>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</si>
  <si>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</si>
  <si>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</si>
  <si>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</si>
  <si>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</si>
  <si>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</si>
  <si>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</si>
  <si>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</si>
  <si>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</si>
  <si>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</si>
  <si>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</si>
  <si>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</si>
  <si>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</si>
  <si>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</si>
  <si>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</si>
  <si>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</si>
  <si>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</si>
  <si>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</si>
  <si>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</si>
  <si>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</si>
  <si>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</si>
  <si>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</si>
  <si>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</si>
  <si>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</si>
  <si>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</si>
  <si>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</si>
  <si>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</si>
  <si>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</si>
  <si>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</si>
  <si>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</si>
  <si>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</si>
  <si>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</si>
  <si>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</si>
  <si>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</si>
  <si>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</si>
  <si>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</si>
  <si>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</si>
  <si>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</si>
  <si>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</si>
  <si>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</si>
  <si>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</si>
  <si>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</si>
  <si>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</si>
  <si>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</si>
  <si>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</si>
  <si>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</si>
  <si>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</si>
  <si>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</si>
  <si>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</si>
  <si>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</si>
  <si>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</si>
  <si>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</si>
  <si>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</si>
  <si>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</si>
  <si>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</si>
  <si>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</si>
  <si>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</si>
  <si>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</si>
  <si>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</si>
  <si>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</si>
  <si>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</si>
  <si>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</si>
  <si>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</si>
  <si>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</si>
  <si>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</si>
  <si>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</si>
  <si>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</si>
  <si>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</si>
  <si>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</si>
  <si>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</si>
  <si>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</si>
  <si>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</si>
  <si>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</si>
  <si>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</si>
  <si>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</si>
  <si>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</si>
  <si>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</si>
  <si>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</si>
  <si>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</si>
  <si>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</si>
  <si>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</si>
  <si>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</si>
  <si>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</si>
  <si>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</si>
  <si>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</si>
  <si>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</si>
  <si>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</si>
  <si>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</si>
  <si>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</si>
  <si>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</si>
  <si>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</si>
  <si>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</si>
  <si>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</si>
  <si>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</si>
  <si>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</si>
  <si>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</si>
  <si>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</si>
  <si>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</si>
  <si>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</si>
  <si>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</si>
  <si>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</si>
  <si>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</si>
  <si>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</si>
  <si>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</si>
  <si>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</si>
  <si>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</si>
  <si>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</si>
  <si>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</si>
  <si>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</si>
  <si>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</si>
  <si>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</si>
  <si>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</si>
  <si>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</si>
  <si>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</si>
  <si>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</si>
  <si>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</si>
  <si>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</si>
  <si>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</si>
  <si>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</si>
  <si>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</si>
  <si>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</si>
  <si>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</si>
  <si>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</si>
  <si>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</si>
  <si>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</si>
  <si>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</si>
  <si>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</si>
  <si>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</si>
  <si>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</si>
  <si>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</si>
  <si>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</si>
  <si>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</si>
  <si>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</si>
  <si>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</si>
  <si>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</si>
  <si>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</si>
  <si>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</si>
  <si>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</si>
  <si>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</si>
  <si>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</si>
  <si>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</si>
  <si>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</si>
  <si>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</si>
  <si>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</si>
  <si>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</si>
  <si>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</si>
  <si>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</si>
  <si>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</si>
  <si>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</si>
  <si>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</si>
  <si>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</si>
  <si>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</si>
  <si>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</si>
  <si>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</si>
  <si>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</si>
  <si>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</si>
  <si>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</si>
  <si>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</si>
  <si>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</si>
  <si>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</si>
  <si>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</si>
  <si>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</si>
  <si>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</si>
  <si>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</si>
  <si>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</si>
  <si>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</si>
  <si>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</si>
  <si>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</si>
  <si>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</si>
  <si>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</si>
  <si>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</si>
  <si>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</si>
  <si>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</si>
  <si>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</si>
  <si>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</si>
  <si>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</si>
  <si>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</si>
  <si>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</si>
  <si>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</si>
  <si>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</si>
  <si>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</si>
  <si>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</si>
  <si>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</si>
  <si>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</si>
  <si>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</si>
  <si>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</si>
  <si>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</si>
  <si>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</si>
  <si>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</si>
  <si>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</si>
  <si>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</si>
  <si>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</si>
  <si>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</si>
  <si>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</si>
  <si>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</si>
  <si>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</si>
  <si>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</si>
  <si>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</si>
  <si>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</si>
  <si>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</si>
  <si>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</si>
  <si>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</si>
  <si>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</si>
  <si>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</si>
  <si>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</si>
  <si>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</si>
  <si>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</si>
  <si>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</si>
  <si>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</si>
  <si>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</si>
  <si>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</si>
  <si>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</si>
  <si>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</si>
  <si>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</si>
  <si>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</si>
  <si>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</si>
  <si>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</si>
  <si>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</si>
  <si>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</si>
  <si>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</si>
  <si>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</si>
  <si>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</si>
  <si>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</si>
  <si>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</si>
  <si>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</si>
  <si>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</si>
  <si>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</si>
  <si>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</si>
  <si>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</si>
  <si>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</si>
  <si>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</si>
  <si>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</si>
  <si>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</si>
  <si>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</si>
  <si>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</si>
  <si>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</si>
  <si>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</si>
  <si>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</si>
  <si>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</si>
  <si>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</si>
  <si>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</si>
  <si>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</si>
  <si>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</si>
  <si>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</si>
  <si>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</si>
  <si>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</si>
  <si>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</si>
  <si>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</si>
  <si>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</si>
  <si>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</si>
  <si>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</si>
  <si>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</si>
  <si>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</si>
  <si>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</si>
  <si>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</si>
  <si>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</si>
  <si>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</si>
  <si>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</si>
  <si>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</si>
  <si>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</si>
  <si>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</si>
  <si>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</si>
  <si>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</si>
  <si>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</si>
  <si>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</si>
  <si>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</si>
  <si>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</si>
  <si>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</si>
  <si>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</si>
  <si>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</si>
  <si>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</si>
  <si>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</si>
  <si>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</si>
  <si>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</si>
  <si>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</si>
  <si>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</si>
  <si>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</si>
  <si>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</si>
  <si>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</si>
  <si>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</si>
  <si>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</si>
  <si>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</si>
  <si>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</si>
  <si>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</si>
  <si>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</si>
  <si>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</si>
  <si>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</si>
  <si>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</si>
  <si>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</si>
  <si>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</si>
  <si>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</si>
  <si>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</si>
  <si>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</si>
  <si>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</si>
  <si>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</si>
  <si>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</si>
  <si>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</si>
  <si>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</si>
  <si>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</si>
  <si>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</si>
  <si>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</si>
  <si>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</si>
  <si>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</si>
  <si>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</si>
  <si>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</si>
  <si>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</si>
  <si>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</si>
  <si>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</si>
  <si>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</si>
  <si>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</si>
  <si>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</si>
  <si>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</si>
  <si>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</si>
  <si>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</si>
  <si>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</si>
  <si>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</si>
  <si>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</si>
  <si>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</si>
  <si>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</si>
  <si>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</si>
  <si>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</si>
  <si>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</si>
  <si>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</si>
  <si>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</si>
  <si>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</si>
  <si>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</si>
  <si>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</si>
  <si>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</si>
  <si>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</si>
  <si>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</si>
  <si>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</si>
  <si>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</si>
  <si>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</si>
  <si>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</si>
  <si>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</si>
  <si>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</si>
  <si>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</si>
  <si>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</si>
  <si>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</si>
  <si>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</si>
  <si>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</si>
  <si>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</si>
  <si>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</si>
  <si>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</si>
  <si>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</si>
  <si>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</si>
  <si>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</si>
  <si>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</si>
  <si>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</si>
  <si>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</si>
  <si>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</si>
  <si>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</si>
  <si>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</si>
  <si>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</si>
  <si>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</si>
  <si>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</si>
  <si>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</si>
  <si>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</si>
  <si>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</si>
  <si>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</si>
  <si>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</si>
  <si>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</si>
  <si>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</si>
  <si>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</si>
  <si>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</si>
  <si>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</si>
  <si>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</si>
  <si>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</si>
  <si>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</si>
  <si>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</si>
  <si>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</si>
  <si>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</si>
  <si>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</si>
  <si>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</si>
  <si>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</si>
  <si>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</si>
  <si>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</si>
  <si>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</si>
  <si>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</si>
  <si>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</si>
  <si>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</si>
  <si>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</si>
  <si>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</si>
  <si>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</si>
  <si>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</si>
  <si>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</si>
  <si>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</si>
  <si>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</si>
  <si>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</si>
  <si>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</si>
  <si>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</si>
  <si>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</si>
  <si>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</si>
  <si>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</si>
  <si>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</si>
  <si>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</si>
  <si>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</si>
  <si>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</si>
  <si>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</si>
  <si>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</si>
  <si>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</si>
  <si>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</si>
  <si>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</si>
  <si>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</si>
  <si>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</si>
  <si>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</si>
  <si>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</si>
  <si>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</si>
  <si>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</si>
  <si>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</si>
  <si>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</si>
  <si>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</si>
  <si>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</si>
  <si>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</si>
  <si>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</si>
  <si>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</si>
  <si>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</si>
  <si>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</si>
  <si>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</si>
  <si>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</si>
  <si>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</si>
  <si>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</si>
  <si>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</si>
  <si>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</si>
  <si>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</si>
  <si>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</si>
  <si>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</si>
  <si>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</si>
  <si>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</si>
  <si>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</si>
  <si>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</si>
  <si>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</si>
  <si>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</si>
  <si>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</si>
  <si>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</si>
  <si>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</si>
  <si>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</si>
  <si>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</si>
  <si>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</si>
  <si>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</si>
  <si>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</si>
  <si>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</si>
  <si>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</si>
  <si>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</si>
  <si>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</si>
  <si>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</si>
  <si>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</si>
  <si>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</si>
  <si>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</si>
  <si>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</si>
  <si>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</si>
  <si>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</si>
  <si>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</si>
  <si>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</si>
  <si>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</si>
  <si>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</si>
  <si>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</si>
  <si>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</si>
  <si>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</si>
  <si>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</si>
  <si>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</si>
  <si>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</si>
  <si>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</si>
  <si>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</si>
  <si>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</si>
  <si>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</si>
  <si>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</si>
  <si>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</si>
  <si>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</si>
  <si>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</si>
  <si>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</si>
  <si>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</si>
  <si>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</si>
  <si>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</si>
  <si>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</si>
  <si>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</si>
  <si>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</si>
  <si>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</si>
  <si>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</si>
  <si>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</si>
  <si>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</si>
  <si>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</si>
  <si>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</si>
  <si>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</si>
  <si>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</si>
  <si>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</si>
  <si>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</si>
  <si>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</si>
  <si>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</si>
  <si>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</si>
  <si>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</si>
  <si>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</si>
  <si>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</si>
  <si>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</si>
  <si>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</si>
  <si>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</si>
  <si>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</si>
  <si>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</si>
  <si>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</si>
  <si>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</si>
  <si>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</si>
  <si>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</si>
  <si>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</si>
  <si>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</si>
  <si>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</si>
  <si>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</si>
  <si>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</si>
  <si>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</si>
  <si>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</si>
  <si>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</si>
  <si>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</si>
  <si>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</si>
  <si>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</si>
  <si>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</si>
  <si>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</si>
  <si>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</si>
  <si>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</si>
  <si>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</si>
  <si>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</si>
  <si>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</si>
  <si>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</si>
  <si>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</si>
  <si>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</si>
  <si>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</si>
  <si>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</si>
  <si>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</si>
  <si>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</si>
  <si>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</si>
  <si>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</si>
  <si>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</si>
  <si>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</si>
  <si>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</si>
  <si>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</si>
  <si>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</si>
  <si>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</si>
  <si>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</si>
  <si>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</si>
  <si>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</si>
  <si>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</si>
  <si>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</si>
  <si>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</si>
  <si>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</si>
  <si>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</si>
  <si>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</si>
  <si>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</si>
  <si>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</si>
  <si>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</si>
  <si>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</si>
  <si>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</si>
  <si>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</si>
  <si>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</si>
  <si>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</si>
  <si>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</si>
  <si>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</si>
  <si>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</si>
  <si>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</si>
  <si>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</si>
  <si>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</si>
  <si>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</si>
  <si>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</si>
  <si>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</si>
  <si>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</si>
  <si>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</si>
  <si>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</si>
  <si>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</si>
  <si>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</si>
  <si>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</si>
  <si>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</si>
  <si>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</si>
  <si>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</si>
  <si>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</si>
  <si>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</si>
  <si>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</si>
  <si>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</si>
  <si>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</si>
  <si>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</si>
  <si>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</si>
  <si>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</si>
  <si>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</si>
  <si>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</si>
  <si>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</si>
  <si>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</si>
  <si>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</si>
  <si>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</si>
  <si>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</si>
  <si>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</si>
  <si>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</si>
  <si>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</si>
  <si>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</si>
  <si>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</si>
  <si>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</si>
  <si>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</si>
  <si>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</si>
  <si>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</si>
  <si>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</si>
  <si>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</si>
  <si>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</si>
  <si>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</si>
  <si>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</si>
  <si>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</si>
  <si>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</si>
  <si>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</si>
  <si>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</si>
  <si>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</si>
  <si>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</si>
  <si>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</si>
  <si>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</si>
  <si>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</si>
  <si>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</si>
  <si>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</si>
  <si>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</si>
  <si>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</si>
  <si>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</si>
  <si>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</si>
  <si>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</si>
  <si>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</si>
  <si>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</si>
  <si>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</si>
  <si>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</si>
  <si>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</si>
  <si>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</si>
  <si>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</si>
  <si>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</si>
  <si>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</si>
  <si>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</si>
  <si>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</si>
  <si>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</si>
  <si>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</si>
  <si>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</si>
  <si>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</si>
  <si>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</si>
  <si>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</si>
  <si>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</si>
  <si>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</si>
  <si>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</si>
  <si>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</si>
  <si>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</si>
  <si>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</si>
  <si>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</si>
  <si>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</si>
  <si>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</si>
  <si>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</si>
  <si>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</si>
  <si>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</si>
  <si>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</si>
  <si>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</si>
  <si>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</si>
  <si>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</si>
  <si>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</si>
  <si>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</si>
  <si>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</si>
  <si>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</si>
  <si>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</si>
  <si>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</si>
  <si>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</si>
  <si>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</si>
  <si>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</si>
  <si>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</si>
  <si>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</si>
  <si>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</si>
  <si>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</si>
  <si>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</si>
  <si>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</si>
  <si>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</si>
  <si>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</si>
  <si>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</si>
  <si>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</si>
  <si>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</si>
  <si>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</si>
  <si>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</si>
  <si>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</si>
  <si>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</si>
  <si>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</si>
  <si>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</si>
  <si>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</si>
  <si>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</si>
  <si>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</si>
  <si>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</si>
  <si>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</si>
  <si>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</si>
  <si>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</si>
  <si>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</si>
  <si>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</si>
  <si>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</si>
  <si>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</si>
  <si>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</si>
  <si>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</si>
  <si>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</si>
  <si>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</si>
  <si>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</si>
  <si>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</si>
  <si>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</si>
  <si>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</si>
  <si>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</si>
  <si>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</si>
  <si>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</si>
  <si>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</si>
  <si>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</si>
  <si>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</si>
  <si>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</si>
  <si>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</si>
  <si>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</si>
  <si>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</si>
  <si>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</si>
  <si>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</si>
  <si>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</si>
  <si>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</si>
  <si>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</si>
  <si>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</si>
  <si>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</si>
  <si>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</si>
  <si>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</si>
  <si>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</si>
  <si>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</si>
  <si>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</si>
  <si>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</si>
  <si>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</si>
  <si>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</si>
  <si>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</si>
  <si>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</si>
  <si>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</si>
  <si>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</si>
  <si>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</si>
  <si>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</si>
  <si>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</si>
  <si>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</si>
  <si>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</si>
  <si>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</si>
  <si>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</si>
  <si>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</si>
  <si>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</si>
  <si>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</si>
  <si>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</si>
  <si>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</si>
  <si>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</si>
  <si>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</si>
  <si>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</si>
  <si>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</si>
  <si>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</si>
  <si>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</si>
  <si>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</si>
  <si>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</si>
  <si>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</si>
  <si>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</si>
  <si>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</si>
  <si>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</si>
  <si>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</si>
  <si>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</si>
  <si>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</si>
  <si>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</si>
  <si>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</si>
  <si>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</si>
  <si>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</si>
  <si>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</si>
  <si>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</si>
  <si>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</si>
  <si>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</si>
  <si>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</si>
  <si>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</si>
  <si>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</si>
  <si>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</si>
  <si>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</si>
  <si>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</si>
  <si>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</si>
  <si>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</si>
  <si>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</si>
  <si>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</si>
  <si>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</si>
  <si>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</si>
  <si>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</si>
  <si>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</si>
  <si>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</si>
  <si>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</si>
  <si>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</si>
  <si>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</si>
  <si>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</si>
  <si>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</si>
  <si>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</si>
  <si>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</si>
  <si>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</si>
  <si>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</si>
  <si>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</si>
  <si>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</si>
  <si>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</si>
  <si>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</si>
  <si>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</si>
  <si>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</si>
  <si>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</si>
  <si>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</si>
  <si>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</si>
  <si>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</si>
  <si>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</si>
  <si>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</si>
  <si>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</si>
  <si>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</si>
  <si>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</si>
  <si>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</si>
  <si>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</si>
  <si>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</si>
  <si>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</si>
  <si>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</si>
  <si>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</si>
  <si>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</si>
  <si>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</si>
  <si>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</si>
  <si>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</si>
  <si>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</si>
  <si>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</si>
  <si>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</si>
  <si>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</si>
  <si>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</si>
  <si>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</si>
  <si>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</si>
  <si>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</si>
  <si>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</si>
  <si>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</si>
  <si>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</si>
  <si>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</si>
  <si>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</si>
  <si>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</si>
  <si>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</si>
  <si>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</si>
  <si>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</si>
  <si>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</si>
  <si>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</si>
  <si>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</si>
  <si>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</si>
  <si>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</si>
  <si>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</si>
  <si>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</si>
  <si>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</si>
  <si>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</si>
  <si>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</si>
  <si>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</si>
  <si>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</si>
  <si>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</si>
  <si>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</si>
  <si>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</si>
  <si>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</si>
  <si>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</si>
  <si>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</si>
  <si>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</si>
  <si>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</si>
  <si>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</si>
  <si>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</si>
  <si>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</si>
  <si>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</si>
  <si>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</si>
  <si>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</si>
  <si>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</si>
  <si>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</si>
  <si>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</si>
  <si>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</si>
  <si>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</si>
  <si>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</si>
  <si>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</si>
  <si>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</si>
  <si>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</si>
  <si>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</si>
  <si>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</si>
  <si>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</si>
  <si>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</si>
  <si>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</si>
  <si>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</si>
  <si>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</si>
  <si>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</si>
  <si>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</si>
  <si>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</si>
  <si>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</si>
  <si>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</si>
  <si>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</si>
  <si>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</si>
  <si>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</si>
  <si>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</si>
  <si>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</si>
  <si>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</si>
  <si>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</si>
  <si>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</si>
  <si>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</si>
  <si>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</si>
  <si>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</si>
  <si>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</si>
  <si>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</si>
  <si>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</si>
  <si>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</si>
  <si>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</si>
  <si>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</si>
  <si>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</si>
  <si>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</si>
  <si>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</si>
  <si>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</si>
  <si>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</si>
  <si>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</si>
  <si>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</si>
  <si>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</si>
  <si>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</si>
  <si>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</si>
  <si>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</si>
  <si>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</si>
  <si>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</si>
  <si>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</si>
  <si>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</si>
  <si>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</si>
  <si>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</si>
  <si>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</si>
  <si>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</si>
  <si>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</si>
  <si>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</si>
  <si>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</si>
  <si>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</si>
  <si>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</si>
  <si>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</si>
  <si>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</si>
  <si>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</si>
  <si>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</si>
  <si>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</si>
  <si>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</si>
  <si>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</si>
  <si>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</si>
  <si>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</si>
  <si>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</si>
  <si>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</si>
  <si>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</si>
  <si>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</si>
  <si>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</si>
  <si>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</si>
  <si>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</si>
  <si>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</si>
  <si>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</si>
  <si>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</si>
  <si>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</si>
  <si>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</si>
  <si>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</si>
  <si>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</si>
  <si>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</si>
  <si>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</si>
  <si>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</si>
  <si>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</si>
  <si>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</si>
  <si>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</si>
  <si>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</si>
  <si>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</si>
  <si>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</si>
  <si>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</si>
  <si>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</si>
  <si>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</si>
  <si>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</si>
  <si>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</si>
  <si>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</si>
  <si>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</si>
  <si>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</si>
  <si>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</si>
  <si>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</si>
  <si>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</si>
  <si>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</si>
  <si>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</si>
  <si>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</si>
  <si>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</si>
  <si>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</si>
  <si>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</si>
  <si>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</si>
  <si>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</si>
  <si>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</si>
  <si>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</si>
  <si>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</si>
  <si>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</si>
  <si>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</si>
  <si>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</si>
  <si>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</si>
  <si>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</si>
  <si>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</si>
  <si>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</si>
  <si>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</si>
  <si>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</si>
  <si>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</si>
  <si>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</si>
  <si>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</si>
  <si>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</si>
  <si>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</si>
  <si>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</si>
  <si>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</si>
  <si>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</si>
  <si>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</si>
  <si>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</si>
  <si>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</si>
  <si>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</si>
  <si>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</si>
  <si>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</si>
  <si>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</si>
  <si>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</si>
  <si>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</si>
  <si>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</si>
  <si>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</si>
  <si>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</si>
  <si>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</si>
  <si>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</si>
  <si>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</si>
  <si>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</si>
  <si>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</si>
  <si>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</si>
  <si>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</si>
  <si>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</si>
  <si>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</si>
  <si>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</si>
  <si>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</si>
  <si>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</si>
  <si>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</si>
  <si>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</si>
  <si>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</si>
  <si>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</si>
  <si>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</si>
  <si>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</si>
  <si>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</si>
  <si>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</si>
  <si>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</si>
  <si>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</si>
  <si>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</si>
  <si>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</si>
  <si>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</si>
  <si>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</si>
  <si>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</si>
  <si>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</si>
  <si>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</si>
  <si>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</si>
  <si>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</si>
  <si>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</si>
  <si>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</si>
  <si>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</si>
  <si>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</si>
  <si>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</si>
  <si>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</si>
  <si>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</si>
  <si>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</si>
  <si>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</si>
  <si>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</si>
  <si>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</si>
  <si>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</si>
  <si>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</si>
  <si>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</si>
  <si>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</si>
  <si>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</si>
  <si>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</si>
  <si>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</si>
  <si>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</si>
  <si>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</si>
  <si>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</si>
  <si>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</si>
  <si>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</si>
  <si>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</si>
  <si>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</si>
  <si>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</si>
  <si>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</si>
  <si>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</si>
  <si>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</si>
  <si>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</si>
  <si>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</si>
  <si>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</si>
  <si>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</si>
  <si>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</si>
  <si>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</si>
  <si>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</si>
  <si>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</si>
  <si>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</si>
  <si>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</si>
  <si>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</si>
  <si>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</si>
  <si>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</si>
  <si>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</si>
  <si>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</si>
  <si>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</si>
  <si>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</si>
  <si>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</si>
  <si>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</si>
  <si>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</si>
  <si>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</si>
  <si>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</si>
  <si>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</si>
  <si>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</si>
  <si>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</si>
  <si>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</si>
  <si>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</si>
  <si>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</si>
  <si>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</si>
  <si>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</si>
  <si>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</si>
  <si>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</si>
  <si>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</si>
  <si>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</si>
  <si>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</si>
  <si>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</si>
  <si>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</si>
  <si>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</si>
  <si>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</si>
  <si>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</si>
  <si>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</si>
  <si>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</si>
  <si>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</si>
  <si>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</si>
  <si>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</si>
  <si>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</si>
  <si>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</si>
  <si>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</si>
  <si>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</si>
  <si>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</si>
  <si>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</si>
  <si>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</si>
  <si>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</si>
  <si>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</si>
  <si>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</si>
  <si>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</si>
  <si>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</si>
  <si>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</si>
  <si>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</si>
  <si>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</si>
  <si>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</si>
  <si>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</si>
  <si>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</si>
  <si>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</si>
  <si>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</si>
  <si>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</si>
  <si>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</si>
  <si>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</si>
  <si>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</si>
  <si>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</si>
  <si>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</si>
  <si>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</si>
  <si>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</si>
  <si>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</si>
  <si>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</si>
  <si>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</si>
  <si>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</si>
  <si>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</si>
  <si>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</si>
  <si>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</si>
  <si>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</si>
  <si>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</si>
  <si>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</si>
  <si>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</si>
  <si>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</si>
  <si>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</si>
  <si>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</si>
  <si>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</si>
  <si>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</si>
  <si>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</si>
  <si>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</si>
  <si>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</si>
  <si>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</si>
  <si>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</si>
  <si>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</si>
  <si>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</si>
  <si>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</si>
  <si>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</si>
  <si>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</si>
  <si>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</si>
  <si>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</si>
  <si>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</si>
  <si>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</si>
  <si>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</si>
  <si>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</si>
  <si>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</si>
  <si>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</si>
  <si>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</si>
  <si>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</si>
  <si>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</si>
  <si>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</si>
  <si>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</si>
  <si>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</si>
  <si>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</si>
  <si>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</si>
  <si>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</si>
  <si>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</si>
  <si>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</si>
  <si>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</si>
  <si>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</si>
  <si>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</si>
  <si>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</si>
  <si>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</si>
  <si>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</si>
  <si>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</si>
  <si>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</si>
  <si>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</si>
  <si>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</si>
  <si>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</si>
  <si>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</si>
  <si>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</si>
  <si>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</si>
  <si>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</si>
  <si>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</si>
  <si>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</si>
  <si>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</si>
  <si>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</si>
  <si>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</si>
  <si>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</si>
  <si>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</si>
  <si>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</si>
  <si>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</si>
  <si>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</si>
  <si>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</si>
  <si>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</si>
  <si>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</si>
  <si>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</si>
  <si>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</si>
  <si>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</si>
  <si>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</si>
  <si>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</si>
  <si>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</si>
  <si>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</si>
  <si>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</si>
  <si>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</si>
  <si>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</si>
  <si>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</si>
  <si>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</si>
  <si>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</si>
  <si>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</si>
  <si>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</si>
  <si>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</si>
  <si>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</si>
  <si>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</si>
  <si>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</si>
  <si>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</si>
  <si>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</si>
  <si>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</si>
  <si>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</si>
  <si>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</si>
  <si>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</si>
  <si>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</si>
  <si>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</si>
  <si>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</si>
  <si>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</si>
  <si>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</si>
  <si>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</si>
  <si>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</si>
  <si>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</si>
  <si>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</si>
  <si>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</si>
  <si>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</si>
  <si>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</si>
  <si>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</si>
  <si>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</si>
  <si>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</si>
  <si>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</si>
  <si>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</si>
  <si>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</si>
  <si>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</si>
  <si>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</si>
  <si>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</si>
  <si>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</si>
  <si>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</si>
  <si>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</si>
  <si>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</si>
  <si>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</si>
  <si>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</si>
  <si>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</si>
  <si>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</si>
  <si>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</si>
  <si>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</si>
  <si>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</si>
  <si>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</si>
  <si>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</si>
  <si>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</si>
  <si>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</si>
  <si>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</si>
  <si>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</si>
  <si>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</si>
  <si>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</si>
  <si>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</si>
  <si>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</si>
  <si>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</si>
  <si>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</si>
  <si>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</si>
  <si>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</si>
  <si>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</si>
  <si>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</si>
  <si>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</si>
  <si>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</si>
  <si>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</si>
  <si>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</si>
  <si>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</si>
  <si>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</si>
  <si>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</si>
  <si>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</si>
  <si>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</si>
  <si>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</si>
  <si>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</si>
  <si>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</si>
  <si>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</si>
  <si>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</si>
  <si>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</si>
  <si>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</si>
  <si>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</si>
  <si>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</si>
  <si>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</si>
  <si>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</si>
  <si>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</si>
  <si>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</si>
  <si>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</si>
  <si>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</si>
  <si>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</si>
  <si>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</si>
  <si>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</si>
  <si>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</si>
  <si>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</si>
  <si>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</si>
  <si>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</si>
  <si>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</si>
  <si>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</si>
  <si>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</si>
  <si>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</si>
  <si>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</si>
  <si>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</si>
  <si>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</si>
  <si>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</si>
  <si>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</si>
  <si>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</si>
  <si>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</si>
  <si>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</si>
  <si>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</si>
  <si>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</si>
  <si>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</si>
  <si>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</si>
  <si>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</si>
  <si>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</si>
  <si>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</si>
  <si>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</si>
  <si>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</si>
  <si>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</si>
  <si>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</si>
  <si>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</si>
  <si>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</si>
  <si>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</si>
  <si>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</si>
  <si>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</si>
  <si>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</si>
  <si>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</si>
  <si>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</si>
  <si>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</si>
  <si>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</si>
  <si>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</si>
  <si>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</si>
  <si>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</si>
  <si>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</si>
  <si>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</si>
  <si>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</si>
  <si>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</si>
  <si>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</si>
  <si>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</si>
  <si>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</si>
  <si>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</si>
  <si>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</si>
  <si>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</si>
  <si>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</si>
  <si>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</si>
  <si>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</si>
  <si>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</si>
  <si>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</si>
  <si>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</si>
  <si>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</si>
  <si>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</si>
  <si>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</si>
  <si>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</si>
  <si>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</si>
  <si>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</si>
  <si>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</si>
  <si>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</si>
  <si>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</si>
  <si>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</si>
  <si>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</si>
  <si>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</si>
  <si>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</si>
  <si>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</si>
  <si>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</si>
  <si>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</si>
  <si>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</si>
  <si>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</si>
  <si>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</si>
  <si>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</si>
  <si>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</si>
  <si>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</si>
  <si>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</si>
  <si>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</si>
  <si>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</si>
  <si>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</si>
  <si>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</si>
  <si>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</si>
  <si>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</si>
  <si>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</si>
  <si>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</si>
  <si>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</si>
  <si>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</si>
  <si>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</si>
  <si>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</si>
  <si>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</si>
  <si>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</si>
  <si>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</si>
  <si>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</si>
  <si>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</si>
  <si>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</si>
  <si>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</si>
  <si>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</si>
  <si>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</si>
  <si>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</si>
  <si>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</si>
  <si>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</si>
  <si>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</si>
  <si>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</si>
  <si>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</si>
  <si>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</si>
  <si>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</si>
  <si>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</si>
  <si>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</si>
  <si>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</si>
  <si>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</si>
  <si>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</si>
  <si>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</si>
  <si>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</si>
  <si>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</si>
  <si>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</si>
  <si>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</si>
  <si>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</si>
  <si>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</si>
  <si>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</si>
  <si>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</si>
  <si>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</si>
  <si>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</si>
  <si>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</si>
  <si>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</si>
  <si>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</si>
  <si>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</si>
  <si>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</si>
  <si>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</si>
  <si>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</si>
  <si>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</si>
  <si>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</si>
  <si>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</si>
  <si>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</si>
  <si>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</si>
  <si>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</si>
  <si>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</si>
  <si>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</si>
  <si>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</si>
  <si>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</si>
  <si>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</si>
  <si>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</si>
  <si>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</si>
  <si>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</si>
  <si>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</si>
  <si>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</si>
  <si>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</si>
  <si>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</si>
  <si>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</si>
  <si>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</si>
  <si>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</si>
  <si>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</si>
  <si>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</si>
  <si>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</si>
  <si>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</si>
  <si>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</si>
  <si>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</si>
  <si>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</si>
  <si>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</si>
  <si>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</si>
  <si>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</si>
  <si>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</si>
  <si>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</si>
  <si>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</si>
  <si>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</si>
  <si>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</si>
  <si>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</si>
  <si>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</si>
  <si>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</si>
  <si>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</si>
  <si>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</si>
  <si>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</si>
  <si>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</si>
  <si>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</si>
  <si>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</si>
  <si>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</si>
  <si>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</si>
  <si>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</si>
  <si>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</si>
  <si>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</si>
  <si>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</si>
  <si>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</si>
  <si>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</si>
  <si>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</si>
  <si>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</si>
  <si>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</si>
  <si>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</si>
  <si>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</si>
  <si>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</si>
  <si>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</si>
  <si>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</si>
  <si>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</si>
  <si>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</si>
  <si>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</si>
  <si>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</si>
  <si>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</si>
  <si>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</si>
  <si>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</si>
  <si>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</si>
  <si>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</si>
  <si>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</si>
  <si>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</si>
  <si>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</si>
  <si>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</si>
  <si>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</si>
  <si>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</si>
  <si>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</si>
  <si>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</si>
  <si>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</si>
  <si>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</si>
  <si>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</si>
  <si>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</si>
  <si>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</si>
  <si>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</si>
  <si>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</si>
  <si>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</si>
  <si>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</si>
  <si>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</si>
  <si>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</si>
  <si>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</si>
  <si>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</si>
  <si>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</si>
  <si>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</si>
  <si>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</si>
  <si>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</si>
  <si>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</si>
  <si>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</si>
  <si>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</si>
  <si>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</si>
  <si>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</si>
  <si>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</si>
  <si>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</si>
  <si>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</si>
  <si>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</si>
  <si>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</si>
  <si>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</si>
  <si>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</si>
  <si>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</si>
  <si>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</si>
  <si>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</si>
  <si>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</si>
  <si>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</si>
  <si>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</si>
  <si>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</si>
  <si>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</si>
  <si>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</si>
  <si>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</si>
  <si>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</si>
  <si>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</si>
  <si>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</si>
  <si>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</si>
  <si>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</si>
  <si>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</si>
  <si>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</si>
  <si>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</si>
  <si>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</si>
  <si>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</si>
  <si>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</si>
  <si>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</si>
  <si>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</si>
  <si>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</si>
  <si>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</si>
  <si>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</si>
  <si>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</si>
  <si>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</si>
  <si>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</si>
  <si>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</si>
  <si>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</si>
  <si>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</si>
  <si>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</si>
  <si>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</si>
  <si>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</si>
  <si>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</si>
  <si>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</si>
  <si>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</si>
  <si>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</si>
  <si>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</si>
  <si>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</si>
  <si>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</si>
  <si>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</si>
  <si>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</si>
  <si>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</si>
  <si>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</si>
  <si>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</si>
  <si>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</si>
  <si>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</si>
  <si>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</si>
  <si>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</si>
  <si>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</si>
  <si>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</si>
  <si>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</si>
  <si>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</si>
  <si>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</si>
  <si>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</si>
  <si>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</si>
  <si>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</si>
  <si>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</si>
  <si>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</si>
  <si>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</si>
  <si>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</si>
  <si>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</si>
  <si>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</si>
  <si>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</si>
  <si>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</si>
  <si>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</si>
  <si>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</si>
  <si>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</si>
  <si>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</si>
  <si>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</si>
  <si>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</si>
  <si>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</si>
  <si>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</si>
  <si>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</si>
  <si>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</si>
  <si>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</si>
  <si>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</si>
  <si>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</si>
  <si>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</si>
  <si>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</si>
  <si>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</si>
  <si>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</si>
  <si>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</si>
  <si>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</si>
  <si>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</si>
  <si>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</si>
  <si>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</si>
  <si>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</si>
  <si>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</si>
  <si>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</si>
  <si>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</si>
  <si>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</si>
  <si>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</si>
  <si>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</si>
  <si>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</si>
  <si>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</si>
  <si>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</si>
  <si>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</si>
  <si>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</si>
  <si>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</si>
  <si>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</si>
  <si>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</si>
  <si>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</si>
  <si>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</si>
  <si>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</si>
  <si>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</si>
  <si>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</si>
  <si>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</si>
  <si>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</si>
  <si>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</si>
  <si>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</si>
  <si>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</si>
  <si>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</si>
  <si>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</si>
  <si>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</si>
  <si>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</si>
  <si>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</si>
  <si>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</si>
  <si>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</si>
  <si>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</si>
  <si>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</si>
  <si>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</si>
  <si>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</si>
  <si>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</si>
  <si>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</si>
  <si>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</si>
  <si>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</si>
  <si>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</si>
  <si>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</si>
  <si>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</si>
  <si>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</si>
  <si>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</si>
  <si>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</si>
  <si>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</si>
  <si>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</si>
  <si>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</si>
  <si>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</si>
  <si>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</si>
  <si>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</si>
  <si>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</si>
  <si>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</si>
  <si>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</si>
  <si>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</si>
  <si>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</si>
  <si>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</si>
  <si>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</si>
  <si>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</si>
  <si>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</si>
  <si>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</si>
  <si>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</si>
  <si>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</si>
  <si>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</si>
  <si>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</si>
  <si>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</si>
  <si>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</si>
  <si>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</si>
  <si>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</si>
  <si>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</si>
  <si>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</si>
  <si>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</si>
  <si>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</si>
  <si>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</si>
  <si>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</si>
  <si>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</si>
  <si>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</si>
  <si>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</si>
  <si>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</si>
  <si>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</si>
  <si>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</si>
  <si>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</si>
  <si>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</si>
  <si>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</si>
  <si>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</si>
  <si>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</si>
  <si>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</si>
  <si>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</si>
  <si>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</si>
  <si>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</si>
  <si>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</si>
  <si>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</si>
  <si>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</si>
  <si>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</si>
  <si>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</si>
  <si>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</si>
  <si>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</si>
  <si>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</si>
  <si>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</si>
  <si>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</si>
  <si>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</si>
  <si>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</si>
  <si>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</si>
  <si>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</si>
  <si>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</si>
  <si>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</si>
  <si>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</si>
  <si>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</si>
  <si>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</si>
  <si>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</si>
  <si>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</si>
  <si>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</si>
  <si>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</si>
  <si>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</si>
  <si>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</si>
  <si>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</si>
  <si>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</si>
  <si>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</si>
  <si>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</si>
  <si>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</si>
  <si>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</si>
  <si>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</si>
  <si>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</si>
  <si>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</si>
  <si>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</si>
  <si>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</si>
  <si>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</si>
  <si>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</si>
  <si>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</si>
  <si>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</si>
  <si>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</si>
  <si>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</si>
  <si>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</si>
  <si>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</si>
  <si>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</si>
  <si>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</si>
  <si>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</si>
  <si>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</si>
  <si>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</si>
  <si>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</si>
  <si>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</si>
  <si>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</si>
  <si>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</si>
  <si>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</si>
  <si>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</si>
  <si>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</si>
  <si>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</si>
  <si>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</si>
  <si>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</si>
  <si>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</si>
  <si>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</si>
  <si>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</si>
  <si>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</si>
  <si>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</si>
  <si>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</si>
  <si>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</si>
  <si>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</si>
  <si>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</si>
  <si>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</si>
  <si>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</si>
  <si>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</si>
  <si>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</si>
  <si>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</si>
  <si>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</si>
  <si>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</si>
  <si>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</si>
  <si>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</si>
  <si>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</si>
  <si>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</si>
  <si>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</si>
  <si>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</si>
  <si>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</si>
  <si>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</si>
  <si>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</si>
  <si>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</si>
  <si>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</si>
  <si>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</si>
  <si>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</si>
  <si>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</si>
  <si>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</si>
  <si>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</si>
  <si>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</si>
  <si>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</si>
  <si>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</si>
  <si>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</si>
  <si>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</si>
  <si>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</si>
  <si>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</si>
  <si>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</si>
  <si>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</si>
  <si>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</si>
  <si>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</si>
  <si>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</si>
  <si>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</si>
  <si>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</si>
  <si>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</si>
  <si>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</si>
  <si>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</si>
  <si>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</si>
  <si>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</si>
  <si>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</si>
  <si>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</si>
  <si>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</si>
  <si>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</si>
  <si>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</si>
  <si>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</si>
  <si>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</si>
  <si>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</si>
  <si>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</si>
  <si>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</si>
  <si>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</si>
  <si>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</si>
  <si>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</si>
  <si>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</si>
  <si>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</si>
  <si>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</si>
  <si>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</si>
  <si>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</si>
  <si>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</si>
  <si>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</si>
  <si>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</si>
  <si>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</si>
  <si>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</si>
  <si>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</si>
  <si>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</si>
  <si>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</si>
  <si>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</si>
  <si>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</si>
  <si>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</si>
  <si>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</si>
  <si>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</si>
  <si>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</si>
  <si>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</si>
  <si>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</si>
  <si>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</si>
  <si>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</si>
  <si>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</si>
  <si>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</si>
  <si>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</si>
  <si>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</si>
  <si>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</si>
  <si>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</si>
  <si>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</si>
  <si>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</si>
  <si>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</si>
  <si>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</si>
  <si>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</si>
  <si>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</si>
  <si>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</si>
  <si>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</si>
  <si>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</si>
  <si>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</si>
  <si>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</si>
  <si>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</si>
  <si>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</si>
  <si>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</si>
  <si>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</si>
  <si>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</si>
  <si>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</si>
  <si>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</si>
  <si>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</si>
  <si>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</si>
  <si>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</si>
  <si>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</si>
  <si>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</si>
  <si>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</si>
  <si>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</si>
  <si>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</si>
  <si>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</si>
  <si>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</si>
  <si>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</si>
  <si>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</si>
  <si>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</si>
  <si>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</si>
  <si>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</si>
  <si>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</si>
  <si>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</si>
  <si>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</si>
  <si>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</si>
  <si>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</si>
  <si>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</si>
  <si>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</si>
  <si>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</si>
  <si>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</si>
  <si>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</si>
  <si>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</si>
  <si>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</si>
  <si>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</si>
  <si>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</si>
  <si>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</si>
  <si>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</si>
  <si>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</si>
  <si>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</si>
  <si>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</si>
  <si>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</si>
  <si>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</si>
  <si>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</si>
  <si>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</si>
  <si>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</si>
  <si>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</si>
  <si>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</si>
  <si>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</si>
  <si>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</si>
  <si>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</si>
  <si>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</si>
  <si>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</si>
  <si>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</si>
  <si>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</si>
  <si>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</si>
  <si>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</si>
  <si>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</si>
  <si>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</si>
  <si>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</si>
  <si>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</si>
  <si>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</si>
  <si>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</si>
  <si>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</si>
  <si>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</si>
  <si>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</si>
  <si>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</si>
  <si>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</si>
  <si>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</si>
  <si>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</si>
  <si>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</si>
  <si>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</si>
  <si>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</si>
  <si>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</si>
  <si>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</si>
  <si>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</si>
  <si>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</si>
  <si>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</si>
  <si>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</si>
  <si>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</si>
  <si>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</si>
  <si>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</si>
  <si>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</si>
  <si>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</si>
  <si>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</si>
  <si>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</si>
  <si>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</si>
  <si>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</si>
  <si>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</si>
  <si>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</si>
  <si>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</si>
  <si>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</si>
  <si>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</si>
  <si>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</si>
  <si>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</si>
  <si>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</si>
  <si>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</si>
  <si>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</si>
  <si>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</si>
  <si>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</si>
  <si>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</si>
  <si>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</si>
  <si>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</si>
  <si>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</si>
  <si>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</si>
  <si>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</si>
  <si>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</si>
  <si>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</si>
  <si>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</si>
  <si>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</si>
  <si>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</si>
  <si>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</si>
  <si>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</si>
  <si>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</si>
  <si>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</si>
  <si>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</si>
  <si>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</si>
  <si>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</si>
  <si>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</si>
  <si>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</si>
  <si>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</si>
  <si>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</si>
  <si>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</si>
  <si>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</si>
  <si>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</si>
  <si>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</si>
  <si>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</si>
  <si>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</si>
  <si>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</si>
  <si>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</si>
  <si>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</si>
  <si>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</si>
  <si>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</si>
  <si>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</si>
  <si>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</si>
  <si>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</si>
  <si>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</si>
  <si>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</si>
  <si>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</si>
  <si>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</si>
  <si>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</si>
  <si>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</si>
  <si>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</si>
  <si>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</si>
  <si>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</si>
  <si>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</si>
  <si>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</si>
  <si>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</si>
  <si>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</si>
  <si>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</si>
  <si>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</si>
  <si>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</si>
  <si>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</si>
  <si>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</si>
  <si>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</si>
  <si>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</si>
  <si>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</si>
  <si>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</si>
  <si>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</si>
  <si>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</si>
  <si>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</si>
  <si>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</si>
  <si>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</si>
  <si>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</si>
  <si>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</si>
  <si>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</si>
  <si>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</si>
  <si>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</si>
  <si>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</si>
  <si>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</si>
  <si>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</si>
  <si>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</si>
  <si>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</si>
  <si>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</si>
  <si>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</si>
  <si>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</si>
  <si>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</si>
  <si>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</si>
  <si>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</si>
  <si>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</si>
  <si>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</si>
  <si>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</si>
  <si>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</si>
  <si>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</si>
  <si>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</si>
  <si>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</si>
  <si>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</si>
  <si>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</si>
  <si>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</si>
  <si>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</si>
  <si>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</si>
  <si>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</si>
  <si>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</si>
  <si>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</si>
  <si>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</si>
  <si>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</si>
  <si>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</si>
  <si>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</si>
  <si>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</si>
  <si>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</si>
  <si>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</si>
  <si>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</si>
  <si>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</si>
  <si>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</si>
  <si>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</si>
  <si>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</si>
  <si>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</si>
  <si>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</si>
  <si>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</si>
  <si>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</si>
  <si>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</si>
  <si>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</si>
  <si>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</si>
  <si>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</si>
  <si>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</si>
  <si>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</si>
  <si>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</si>
  <si>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</si>
  <si>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</si>
  <si>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</si>
  <si>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</si>
  <si>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</si>
  <si>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</si>
  <si>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</si>
  <si>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</si>
  <si>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</si>
  <si>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</si>
  <si>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</si>
  <si>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</si>
  <si>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</si>
  <si>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</si>
  <si>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</si>
  <si>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</si>
  <si>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</si>
  <si>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</si>
  <si>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</si>
  <si>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</si>
  <si>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</si>
  <si>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</si>
  <si>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</si>
  <si>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</si>
  <si>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</si>
  <si>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</si>
  <si>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</si>
  <si>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</si>
  <si>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</si>
  <si>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</si>
  <si>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</si>
  <si>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</si>
  <si>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</si>
  <si>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</si>
  <si>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</si>
  <si>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</si>
  <si>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</si>
  <si>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</si>
  <si>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</si>
  <si>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</si>
  <si>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</si>
  <si>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</si>
  <si>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</si>
  <si>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</si>
  <si>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</si>
  <si>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</si>
  <si>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</si>
  <si>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</si>
  <si>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</si>
  <si>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</si>
  <si>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</si>
  <si>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</si>
  <si>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</si>
  <si>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</si>
  <si>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</si>
  <si>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</si>
  <si>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</si>
  <si>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</si>
  <si>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</si>
  <si>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</si>
  <si>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</si>
  <si>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</si>
  <si>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</si>
  <si>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</si>
  <si>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</si>
  <si>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</si>
  <si>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</si>
  <si>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</si>
  <si>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</si>
  <si>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</si>
  <si>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</si>
  <si>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</si>
  <si>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</si>
  <si>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</si>
  <si>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</si>
  <si>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</si>
  <si>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</si>
  <si>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</si>
  <si>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</si>
  <si>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</si>
  <si>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</si>
  <si>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</si>
  <si>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</si>
  <si>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</si>
  <si>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</si>
  <si>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</si>
  <si>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</si>
  <si>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</si>
  <si>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</si>
  <si>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</si>
  <si>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</si>
  <si>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</si>
  <si>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</si>
  <si>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</si>
  <si>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</si>
  <si>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</si>
  <si>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</si>
  <si>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</si>
  <si>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</si>
  <si>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</si>
  <si>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</si>
  <si>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</si>
  <si>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</si>
  <si>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</si>
  <si>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</si>
  <si>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</si>
  <si>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</si>
  <si>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</si>
  <si>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</si>
  <si>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</si>
  <si>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</si>
  <si>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</si>
  <si>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</si>
  <si>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</si>
  <si>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</si>
  <si>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</si>
  <si>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</si>
  <si>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</si>
  <si>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</si>
  <si>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</si>
  <si>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</si>
  <si>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</si>
  <si>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</si>
  <si>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</si>
  <si>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</si>
  <si>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</si>
  <si>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</si>
  <si>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</si>
  <si>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</si>
  <si>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</si>
  <si>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</si>
  <si>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</si>
  <si>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</si>
  <si>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</si>
  <si>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</si>
  <si>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</si>
  <si>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</si>
  <si>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</si>
  <si>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</si>
  <si>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</si>
  <si>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</si>
  <si>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</si>
  <si>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</si>
  <si>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</si>
  <si>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</si>
  <si>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</si>
  <si>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</si>
  <si>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</si>
  <si>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</si>
  <si>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</si>
  <si>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</si>
  <si>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</si>
  <si>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</si>
  <si>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</si>
  <si>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</si>
  <si>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</si>
  <si>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</si>
  <si>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</si>
  <si>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</si>
  <si>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</si>
  <si>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</si>
  <si>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</si>
  <si>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</si>
  <si>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</si>
  <si>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</si>
  <si>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</si>
  <si>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</si>
  <si>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</si>
  <si>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</si>
  <si>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</si>
  <si>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</si>
  <si>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</si>
  <si>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</si>
  <si>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</si>
  <si>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</si>
  <si>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</si>
  <si>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</si>
  <si>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</si>
  <si>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</si>
  <si>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</si>
  <si>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</si>
  <si>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</si>
  <si>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</si>
  <si>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</si>
  <si>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</si>
  <si>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</si>
  <si>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</si>
  <si>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</si>
  <si>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</si>
  <si>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</si>
  <si>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</si>
  <si>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</si>
  <si>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</si>
  <si>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</si>
  <si>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</si>
  <si>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</si>
  <si>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</si>
  <si>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</si>
  <si>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</si>
  <si>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</si>
  <si>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</si>
  <si>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</si>
  <si>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</si>
  <si>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</si>
  <si>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</si>
  <si>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</si>
  <si>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</si>
  <si>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</si>
  <si>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</si>
  <si>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</si>
  <si>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</si>
  <si>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</si>
  <si>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</si>
  <si>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</si>
  <si>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</si>
  <si>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</si>
  <si>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</si>
  <si>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</si>
  <si>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</si>
  <si>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</si>
  <si>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</si>
  <si>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</si>
  <si>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</si>
  <si>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</si>
  <si>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</si>
  <si>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</si>
  <si>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</si>
  <si>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</si>
  <si>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</si>
  <si>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</si>
  <si>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</si>
  <si>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</si>
  <si>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</si>
  <si>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</si>
  <si>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</si>
  <si>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</si>
  <si>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</si>
  <si>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</si>
  <si>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</si>
  <si>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</si>
  <si>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</si>
  <si>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</si>
  <si>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</si>
  <si>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</si>
  <si>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</si>
  <si>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</si>
  <si>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</si>
  <si>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</si>
  <si>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</si>
  <si>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</si>
  <si>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</si>
  <si>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</si>
  <si>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</si>
  <si>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</si>
  <si>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</si>
  <si>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</si>
  <si>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</si>
  <si>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</si>
  <si>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</si>
  <si>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</si>
  <si>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</si>
  <si>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</si>
  <si>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</si>
  <si>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</si>
  <si>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</si>
  <si>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</si>
  <si>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</si>
  <si>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</si>
  <si>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</si>
  <si>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</si>
  <si>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</si>
  <si>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</si>
  <si>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</si>
  <si>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</si>
  <si>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</si>
  <si>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</si>
  <si>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</si>
  <si>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</si>
  <si>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</si>
  <si>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</si>
  <si>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</si>
  <si>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</si>
  <si>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</si>
  <si>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</si>
  <si>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</si>
  <si>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</si>
  <si>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</si>
  <si>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</si>
  <si>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</si>
  <si>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</si>
  <si>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</si>
  <si>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</si>
  <si>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</si>
  <si>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</si>
  <si>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</si>
  <si>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</si>
  <si>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</si>
  <si>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</si>
  <si>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</si>
  <si>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</si>
  <si>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</si>
  <si>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</si>
  <si>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</si>
  <si>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</si>
  <si>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</si>
  <si>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</si>
  <si>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</si>
  <si>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</si>
  <si>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</si>
  <si>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</si>
  <si>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</si>
  <si>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</si>
  <si>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</si>
  <si>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</si>
  <si>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</si>
  <si>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</si>
  <si>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</si>
  <si>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</si>
  <si>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</si>
  <si>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</si>
  <si>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</si>
  <si>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</si>
  <si>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</si>
  <si>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</si>
  <si>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</si>
  <si>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</si>
  <si>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</si>
  <si>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</si>
  <si>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</si>
  <si>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</si>
  <si>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</si>
  <si>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</si>
  <si>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</si>
  <si>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</si>
  <si>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</si>
  <si>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</si>
  <si>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</si>
  <si>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</si>
  <si>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</si>
  <si>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</si>
  <si>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</si>
  <si>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</si>
  <si>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</si>
  <si>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</si>
  <si>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</si>
  <si>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</si>
  <si>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</si>
  <si>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</si>
  <si>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</si>
  <si>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</si>
  <si>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</si>
  <si>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</si>
  <si>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</si>
  <si>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</si>
  <si>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</si>
  <si>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</si>
  <si>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</si>
  <si>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</si>
  <si>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</si>
  <si>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</si>
  <si>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</si>
  <si>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</si>
  <si>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</si>
  <si>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</si>
  <si>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</si>
  <si>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</si>
  <si>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</si>
  <si>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</si>
  <si>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</si>
  <si>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</si>
  <si>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</si>
  <si>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</si>
  <si>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</si>
  <si>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</si>
  <si>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</si>
  <si>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</si>
  <si>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</si>
  <si>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</si>
  <si>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</si>
  <si>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</si>
  <si>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</si>
  <si>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</si>
  <si>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</si>
  <si>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</si>
  <si>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</si>
  <si>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</si>
  <si>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</si>
  <si>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</si>
  <si>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</si>
  <si>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</si>
  <si>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</si>
  <si>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</si>
  <si>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</si>
  <si>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</si>
  <si>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</si>
  <si>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</si>
  <si>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</si>
  <si>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</si>
  <si>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</si>
  <si>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</si>
  <si>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</si>
  <si>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</si>
  <si>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</si>
  <si>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</si>
  <si>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</si>
  <si>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</si>
  <si>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</si>
  <si>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</si>
  <si>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</si>
  <si>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</si>
  <si>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</si>
  <si>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</si>
  <si>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</si>
  <si>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</si>
  <si>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</si>
  <si>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</si>
  <si>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</si>
  <si>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</si>
  <si>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</si>
  <si>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</si>
  <si>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</si>
  <si>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</si>
  <si>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</si>
  <si>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</si>
  <si>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</si>
  <si>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</si>
  <si>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</si>
  <si>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</si>
  <si>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</si>
  <si>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</si>
  <si>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</si>
  <si>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</si>
  <si>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</si>
  <si>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</si>
  <si>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</si>
  <si>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</si>
  <si>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</si>
  <si>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</si>
  <si>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</si>
  <si>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</si>
  <si>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</si>
  <si>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</si>
  <si>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</si>
  <si>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</si>
  <si>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</si>
  <si>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</si>
  <si>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</si>
  <si>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</si>
  <si>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</si>
  <si>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</si>
  <si>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</si>
  <si>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</si>
  <si>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</si>
  <si>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</si>
  <si>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</si>
  <si>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</si>
  <si>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</si>
  <si>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</si>
  <si>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</si>
  <si>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</si>
  <si>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</si>
  <si>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</si>
  <si>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</si>
  <si>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</si>
  <si>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</si>
  <si>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</si>
  <si>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</si>
  <si>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</si>
  <si>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</si>
  <si>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</si>
  <si>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</si>
  <si>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</si>
  <si>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</si>
  <si>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</si>
  <si>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</si>
  <si>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</si>
  <si>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</si>
  <si>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</si>
  <si>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</si>
  <si>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</si>
  <si>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</si>
  <si>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</si>
  <si>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</si>
  <si>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</si>
  <si>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</si>
  <si>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</si>
  <si>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</si>
  <si>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</si>
  <si>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</si>
  <si>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</si>
  <si>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</si>
  <si>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</si>
  <si>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</si>
  <si>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</si>
  <si>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</si>
  <si>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</si>
  <si>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</si>
  <si>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</si>
  <si>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</si>
  <si>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</si>
  <si>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</si>
  <si>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</si>
  <si>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</si>
  <si>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</si>
  <si>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</si>
  <si>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</si>
  <si>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</si>
  <si>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</si>
  <si>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</si>
  <si>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</si>
  <si>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</si>
  <si>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</si>
  <si>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</si>
  <si>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</si>
  <si>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</si>
  <si>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</si>
  <si>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</si>
  <si>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</si>
  <si>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</si>
  <si>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</si>
  <si>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</si>
  <si>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</si>
  <si>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</si>
  <si>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</si>
  <si>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</si>
  <si>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</si>
  <si>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</si>
  <si>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</si>
  <si>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</si>
  <si>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</si>
  <si>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</si>
  <si>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</si>
  <si>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</si>
  <si>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</si>
  <si>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</si>
  <si>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</si>
  <si>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</si>
  <si>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</si>
  <si>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</si>
  <si>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</si>
  <si>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</si>
  <si>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</si>
  <si>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</si>
  <si>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</si>
  <si>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</si>
  <si>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</si>
  <si>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</si>
  <si>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</si>
  <si>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</si>
  <si>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</si>
  <si>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</si>
  <si>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</si>
  <si>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</si>
  <si>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</si>
  <si>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</si>
  <si>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</si>
  <si>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</si>
  <si>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</si>
  <si>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</si>
  <si>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</si>
  <si>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</si>
  <si>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</si>
  <si>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</si>
  <si>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</si>
  <si>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</si>
  <si>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</si>
  <si>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</si>
  <si>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</si>
  <si>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</si>
  <si>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</si>
  <si>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</si>
  <si>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</si>
  <si>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</si>
  <si>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</si>
  <si>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</si>
  <si>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</si>
  <si>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</si>
  <si>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</si>
  <si>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</si>
  <si>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</si>
  <si>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</si>
  <si>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</si>
  <si>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</si>
  <si>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</si>
  <si>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</si>
  <si>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</si>
  <si>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</si>
  <si>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</si>
  <si>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</si>
  <si>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</si>
  <si>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</si>
  <si>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</si>
  <si>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</si>
  <si>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</si>
  <si>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</si>
  <si>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</si>
  <si>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</si>
  <si>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</si>
  <si>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</si>
  <si>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</si>
  <si>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</si>
  <si>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</si>
  <si>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</si>
  <si>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</si>
  <si>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</si>
  <si>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</si>
  <si>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</si>
  <si>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</si>
  <si>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</si>
  <si>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</si>
  <si>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</si>
  <si>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</si>
  <si>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</si>
  <si>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</si>
  <si>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</si>
  <si>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</si>
  <si>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</si>
  <si>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</si>
  <si>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</si>
  <si>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</si>
  <si>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</si>
  <si>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</si>
  <si>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</si>
  <si>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</si>
  <si>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</si>
  <si>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</si>
  <si>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</si>
  <si>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</si>
  <si>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</si>
  <si>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</si>
  <si>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</si>
  <si>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</si>
  <si>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</si>
  <si>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</si>
  <si>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</si>
  <si>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</si>
  <si>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</si>
  <si>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</si>
  <si>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</si>
  <si>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</si>
  <si>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</si>
  <si>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</si>
  <si>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</si>
  <si>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</si>
  <si>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</si>
  <si>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</si>
  <si>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</si>
  <si>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</si>
  <si>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</si>
  <si>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</si>
  <si>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</si>
  <si>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</si>
  <si>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</si>
  <si>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</si>
  <si>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</si>
  <si>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</si>
  <si>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</si>
  <si>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</si>
  <si>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</si>
  <si>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</si>
  <si>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</si>
  <si>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</si>
  <si>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</si>
  <si>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</si>
  <si>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</si>
  <si>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</si>
  <si>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</si>
  <si>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</si>
  <si>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</si>
  <si>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</si>
  <si>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</si>
  <si>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</si>
  <si>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</si>
  <si>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</si>
  <si>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</si>
  <si>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</si>
  <si>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</si>
  <si>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</si>
  <si>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</si>
  <si>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</si>
  <si>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</si>
  <si>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</si>
  <si>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</si>
  <si>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</si>
  <si>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</si>
  <si>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</si>
  <si>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</si>
  <si>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</si>
  <si>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</si>
  <si>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</si>
  <si>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</si>
  <si>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</si>
  <si>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</si>
  <si>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</si>
  <si>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</si>
  <si>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</si>
  <si>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</si>
  <si>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</si>
  <si>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</si>
  <si>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</si>
  <si>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</si>
  <si>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</si>
  <si>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</si>
  <si>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</si>
  <si>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</si>
  <si>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</si>
  <si>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</si>
  <si>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</si>
  <si>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</si>
  <si>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</si>
  <si>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</si>
  <si>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</si>
  <si>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</si>
  <si>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</si>
  <si>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</si>
  <si>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</si>
  <si>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</si>
  <si>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</si>
  <si>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</si>
  <si>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</si>
  <si>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</si>
  <si>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</si>
  <si>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</si>
  <si>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</si>
  <si>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</si>
  <si>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</si>
  <si>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</si>
  <si>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</si>
  <si>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</si>
  <si>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</si>
  <si>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</si>
  <si>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</si>
  <si>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</si>
  <si>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</si>
  <si>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</si>
  <si>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</si>
  <si>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</si>
  <si>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</si>
  <si>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</si>
  <si>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</si>
  <si>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</si>
  <si>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</si>
  <si>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</si>
  <si>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</si>
  <si>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</si>
  <si>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</si>
  <si>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</si>
  <si>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</si>
  <si>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</si>
  <si>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</si>
  <si>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</si>
  <si>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</si>
  <si>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</si>
  <si>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</si>
  <si>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</si>
  <si>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</si>
  <si>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</si>
  <si>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</si>
  <si>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</si>
  <si>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</si>
  <si>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</si>
  <si>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</si>
  <si>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</si>
  <si>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</si>
  <si>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</si>
  <si>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</si>
  <si>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</si>
  <si>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</si>
  <si>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</si>
  <si>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</si>
  <si>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</si>
  <si>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</si>
  <si>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</si>
  <si>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</si>
  <si>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</si>
  <si>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</si>
  <si>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</si>
  <si>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</si>
  <si>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</si>
  <si>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</si>
  <si>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</si>
  <si>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</si>
  <si>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</si>
  <si>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</si>
  <si>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</si>
  <si>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</si>
  <si>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</si>
  <si>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</si>
  <si>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</si>
  <si>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</si>
  <si>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</si>
  <si>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</si>
  <si>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</si>
  <si>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</si>
  <si>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</si>
  <si>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</si>
  <si>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</si>
  <si>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</si>
  <si>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</si>
  <si>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</si>
  <si>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</si>
  <si>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</si>
  <si>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</si>
  <si>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</si>
  <si>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</si>
  <si>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</si>
  <si>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</si>
  <si>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</si>
  <si>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</si>
  <si>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</si>
  <si>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</si>
  <si>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</si>
  <si>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</si>
  <si>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</si>
  <si>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</si>
  <si>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</si>
  <si>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</si>
  <si>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</si>
  <si>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</si>
  <si>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</si>
  <si>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</si>
  <si>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</si>
  <si>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</si>
  <si>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</si>
  <si>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</si>
  <si>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</si>
  <si>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</si>
  <si>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</si>
  <si>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</si>
  <si>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</si>
  <si>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</si>
  <si>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</si>
  <si>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</si>
  <si>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</si>
  <si>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</si>
  <si>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</si>
  <si>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</si>
  <si>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</si>
  <si>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</si>
  <si>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</si>
  <si>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</si>
  <si>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</si>
  <si>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</si>
  <si>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</si>
  <si>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</si>
  <si>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</si>
  <si>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</si>
  <si>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</si>
  <si>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</si>
  <si>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</si>
  <si>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</si>
  <si>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</si>
  <si>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</si>
  <si>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</si>
  <si>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</si>
  <si>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</si>
  <si>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</si>
  <si>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</si>
  <si>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</si>
  <si>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</si>
  <si>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</si>
  <si>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</si>
  <si>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</si>
  <si>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</si>
  <si>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</si>
  <si>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</si>
  <si>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</si>
  <si>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</si>
  <si>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</si>
  <si>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</si>
  <si>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</si>
  <si>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</si>
  <si>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</si>
  <si>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</si>
  <si>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</si>
  <si>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</si>
  <si>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</si>
  <si>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</si>
  <si>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</si>
  <si>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</si>
  <si>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</si>
  <si>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</si>
  <si>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</si>
  <si>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</si>
  <si>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</si>
  <si>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</si>
  <si>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</si>
  <si>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</si>
  <si>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</si>
  <si>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</si>
  <si>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</si>
  <si>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</si>
  <si>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</si>
  <si>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</si>
  <si>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</si>
  <si>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</si>
  <si>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</si>
  <si>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</si>
  <si>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</si>
  <si>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</si>
  <si>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</si>
  <si>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</si>
  <si>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</si>
  <si>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</si>
  <si>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</si>
  <si>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</si>
  <si>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</si>
  <si>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</si>
  <si>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</si>
  <si>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</si>
  <si>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</si>
  <si>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</si>
  <si>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</si>
  <si>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</si>
  <si>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</si>
  <si>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</si>
  <si>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</si>
  <si>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</si>
  <si>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</si>
  <si>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</si>
  <si>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</si>
  <si>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</si>
  <si>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</si>
  <si>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</si>
  <si>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</si>
  <si>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</si>
  <si>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</si>
  <si>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</si>
  <si>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</si>
  <si>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</si>
  <si>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</si>
  <si>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</si>
  <si>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</si>
  <si>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</si>
  <si>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</si>
  <si>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</si>
  <si>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</si>
  <si>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</si>
  <si>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</si>
  <si>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</si>
  <si>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</si>
  <si>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</si>
  <si>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</si>
  <si>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</si>
  <si>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</si>
  <si>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</si>
  <si>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</si>
  <si>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</si>
  <si>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</si>
  <si>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</si>
  <si>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</si>
  <si>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</si>
  <si>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</si>
  <si>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</si>
  <si>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</si>
  <si>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</si>
  <si>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</si>
  <si>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</si>
  <si>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</si>
  <si>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</si>
  <si>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</si>
  <si>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</si>
  <si>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</si>
  <si>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</si>
  <si>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</si>
  <si>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</si>
  <si>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</si>
  <si>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</si>
  <si>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</si>
  <si>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</si>
  <si>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</si>
  <si>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</si>
  <si>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</si>
  <si>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</si>
  <si>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</si>
  <si>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</si>
  <si>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</si>
  <si>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</si>
  <si>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</si>
  <si>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</si>
  <si>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</si>
  <si>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</si>
  <si>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</si>
  <si>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</si>
  <si>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</si>
  <si>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</si>
  <si>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</si>
  <si>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</si>
  <si>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</si>
  <si>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</si>
  <si>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</si>
  <si>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</si>
  <si>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</si>
  <si>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</si>
  <si>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</si>
  <si>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</si>
  <si>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</si>
  <si>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</si>
  <si>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</si>
  <si>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</si>
  <si>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</si>
  <si>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</si>
  <si>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</si>
  <si>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</si>
  <si>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</si>
  <si>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</si>
  <si>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</si>
  <si>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</si>
  <si>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</si>
  <si>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</si>
  <si>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</si>
  <si>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</si>
  <si>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</si>
  <si>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</si>
  <si>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</si>
  <si>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</si>
  <si>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</si>
  <si>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</si>
  <si>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</si>
  <si>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</si>
  <si>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</si>
  <si>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</si>
  <si>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</si>
  <si>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</si>
  <si>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</si>
  <si>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</si>
  <si>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</si>
  <si>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</si>
  <si>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</si>
  <si>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</si>
  <si>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</si>
  <si>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</si>
  <si>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</si>
  <si>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</si>
  <si>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</si>
  <si>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</si>
  <si>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</si>
  <si>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</si>
  <si>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</si>
  <si>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</si>
  <si>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</si>
  <si>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</si>
  <si>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</si>
  <si>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</si>
  <si>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</si>
  <si>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</si>
  <si>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</si>
  <si>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</si>
  <si>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</si>
  <si>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</si>
  <si>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</si>
  <si>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</si>
  <si>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</si>
  <si>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</si>
  <si>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</si>
  <si>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</si>
  <si>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</si>
  <si>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</si>
  <si>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</si>
  <si>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</si>
  <si>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</si>
  <si>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</si>
  <si>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</si>
  <si>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</si>
  <si>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</si>
  <si>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</si>
  <si>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</si>
  <si>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</si>
  <si>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</si>
  <si>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</si>
  <si>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</si>
  <si>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</si>
  <si>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</si>
  <si>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</si>
  <si>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</si>
  <si>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</si>
  <si>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</si>
  <si>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</si>
  <si>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</si>
  <si>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</si>
  <si>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</si>
  <si>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</si>
  <si>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</si>
  <si>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</si>
  <si>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</si>
  <si>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</si>
  <si>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</si>
  <si>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</si>
  <si>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</si>
  <si>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</si>
  <si>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</si>
  <si>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</si>
  <si>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</si>
  <si>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</si>
  <si>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</si>
  <si>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</si>
  <si>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</si>
  <si>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</si>
  <si>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</si>
  <si>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</si>
  <si>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</si>
  <si>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</si>
  <si>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</si>
  <si>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</si>
  <si>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</si>
  <si>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</si>
  <si>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</si>
  <si>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</si>
  <si>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</si>
  <si>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</si>
  <si>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</si>
  <si>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</si>
  <si>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</si>
  <si>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</si>
  <si>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</si>
  <si>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</si>
  <si>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</si>
  <si>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</si>
  <si>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</si>
  <si>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</si>
  <si>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</si>
  <si>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</si>
  <si>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</si>
  <si>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</si>
  <si>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</si>
  <si>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</si>
  <si>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</si>
  <si>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</si>
  <si>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</si>
  <si>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</si>
  <si>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</si>
  <si>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</si>
  <si>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</si>
  <si>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</si>
  <si>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</si>
  <si>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</si>
  <si>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</si>
  <si>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</si>
  <si>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</si>
  <si>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</si>
  <si>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</si>
  <si>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</si>
  <si>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</si>
  <si>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</si>
  <si>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</si>
  <si>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</si>
  <si>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</si>
  <si>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</si>
  <si>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</si>
  <si>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</si>
  <si>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</si>
  <si>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</si>
  <si>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</si>
  <si>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</si>
  <si>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</si>
  <si>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</si>
  <si>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</si>
  <si>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</si>
  <si>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</si>
  <si>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</si>
  <si>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</si>
  <si>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</si>
  <si>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</si>
  <si>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</si>
  <si>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</si>
  <si>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</si>
  <si>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</si>
  <si>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</si>
  <si>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</si>
  <si>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</si>
  <si>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</si>
  <si>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</si>
  <si>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</si>
  <si>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</si>
  <si>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</si>
  <si>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</si>
  <si>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</si>
  <si>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</si>
  <si>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</si>
  <si>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</si>
  <si>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</si>
  <si>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</si>
  <si>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</si>
  <si>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</si>
  <si>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</si>
  <si>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</si>
  <si>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</si>
  <si>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</si>
  <si>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</si>
  <si>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</si>
  <si>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</si>
  <si>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</si>
  <si>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</si>
  <si>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</si>
  <si>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</si>
  <si>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</si>
  <si>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</si>
  <si>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</si>
  <si>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</si>
  <si>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</si>
  <si>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</si>
  <si>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</si>
  <si>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</si>
  <si>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</si>
  <si>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</si>
  <si>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</si>
  <si>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</si>
  <si>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</si>
  <si>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</si>
  <si>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</si>
  <si>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</si>
  <si>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</si>
  <si>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</si>
  <si>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</si>
  <si>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</si>
  <si>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</si>
  <si>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</si>
  <si>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</si>
  <si>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</si>
  <si>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</si>
  <si>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</si>
  <si>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</si>
  <si>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</si>
  <si>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</si>
  <si>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</si>
  <si>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</si>
  <si>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</si>
  <si>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</si>
  <si>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</si>
  <si>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</si>
  <si>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</si>
  <si>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</si>
  <si>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</si>
  <si>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</si>
  <si>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</si>
  <si>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</si>
  <si>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</si>
  <si>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</si>
  <si>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</si>
  <si>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</si>
  <si>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</si>
  <si>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</si>
  <si>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</si>
  <si>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</si>
  <si>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</si>
  <si>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</si>
  <si>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</si>
  <si>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</si>
  <si>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</si>
  <si>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</si>
  <si>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</si>
  <si>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</si>
  <si>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</si>
  <si>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</si>
  <si>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</si>
  <si>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</si>
  <si>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</si>
  <si>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</si>
  <si>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</si>
  <si>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</si>
  <si>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</si>
  <si>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</si>
  <si>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</si>
  <si>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</si>
  <si>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</si>
  <si>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</si>
  <si>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</si>
  <si>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</si>
  <si>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</si>
  <si>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</si>
  <si>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</si>
  <si>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</si>
  <si>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</si>
  <si>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</si>
  <si>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</si>
  <si>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</si>
  <si>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</si>
  <si>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</si>
  <si>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</si>
  <si>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</si>
  <si>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</si>
  <si>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</si>
  <si>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</si>
  <si>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</si>
  <si>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</si>
  <si>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</si>
  <si>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</si>
  <si>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</si>
  <si>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</si>
  <si>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</si>
  <si>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</si>
  <si>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</si>
  <si>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</si>
  <si>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</si>
  <si>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</si>
  <si>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</si>
  <si>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</si>
  <si>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</si>
  <si>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</si>
  <si>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</si>
  <si>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</si>
  <si>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</si>
  <si>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</si>
  <si>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</si>
  <si>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</si>
  <si>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</si>
  <si>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</si>
  <si>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</si>
  <si>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</si>
  <si>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</si>
  <si>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</si>
  <si>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</si>
  <si>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</si>
  <si>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</si>
  <si>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</si>
  <si>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</si>
  <si>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</si>
  <si>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</si>
  <si>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</si>
  <si>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</si>
  <si>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</si>
  <si>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</si>
  <si>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</si>
  <si>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</si>
  <si>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</si>
  <si>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</si>
  <si>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</si>
  <si>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</si>
  <si>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</si>
  <si>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</si>
  <si>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</si>
  <si>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</si>
  <si>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</si>
  <si>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</si>
  <si>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</si>
  <si>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</si>
  <si>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</si>
  <si>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</si>
  <si>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</si>
  <si>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</si>
  <si>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</si>
  <si>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</si>
  <si>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</si>
  <si>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</si>
  <si>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</si>
  <si>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</si>
  <si>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</si>
  <si>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</si>
  <si>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</si>
  <si>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</si>
  <si>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</si>
  <si>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</si>
  <si>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</si>
  <si>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</si>
  <si>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</si>
  <si>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</si>
  <si>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</si>
  <si>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</si>
  <si>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</si>
  <si>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</si>
  <si>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</si>
  <si>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</si>
  <si>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</si>
  <si>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</si>
  <si>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</si>
  <si>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</si>
  <si>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</si>
  <si>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</si>
  <si>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</si>
  <si>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</si>
  <si>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</si>
  <si>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</si>
  <si>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</si>
  <si>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</si>
  <si>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</si>
  <si>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</si>
  <si>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</si>
  <si>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</si>
  <si>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</si>
  <si>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</si>
  <si>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</si>
  <si>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</si>
  <si>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</si>
  <si>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</si>
  <si>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</si>
  <si>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</si>
  <si>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</si>
  <si>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</si>
  <si>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</si>
  <si>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</si>
  <si>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</si>
  <si>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</si>
  <si>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</si>
  <si>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</si>
  <si>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</si>
  <si>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</si>
  <si>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</si>
  <si>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</si>
  <si>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</si>
  <si>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</si>
  <si>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</si>
  <si>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</si>
  <si>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</si>
  <si>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</si>
  <si>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</si>
  <si>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</si>
  <si>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</si>
  <si>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</si>
  <si>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</si>
  <si>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</si>
  <si>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</si>
  <si>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</si>
  <si>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</si>
  <si>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</si>
  <si>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</si>
  <si>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</si>
  <si>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</si>
  <si>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</si>
  <si>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</si>
  <si>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</si>
  <si>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</si>
  <si>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</si>
  <si>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</si>
  <si>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</si>
  <si>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</si>
  <si>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</si>
  <si>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</si>
  <si>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</si>
  <si>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</si>
  <si>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</si>
  <si>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</si>
  <si>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</si>
  <si>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</si>
  <si>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</si>
  <si>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</si>
  <si>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</si>
  <si>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</si>
  <si>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</si>
  <si>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</si>
  <si>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</si>
  <si>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</si>
  <si>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</si>
  <si>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</si>
  <si>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</si>
  <si>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</si>
  <si>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</si>
  <si>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</si>
  <si>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</si>
  <si>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</si>
  <si>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</si>
  <si>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</si>
  <si>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</si>
  <si>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</si>
  <si>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</si>
  <si>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</si>
  <si>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</si>
  <si>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</si>
  <si>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</si>
  <si>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</si>
  <si>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</si>
  <si>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</si>
  <si>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</si>
  <si>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</si>
  <si>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</si>
  <si>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</si>
  <si>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</si>
  <si>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</si>
  <si>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</si>
  <si>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</si>
  <si>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</si>
  <si>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</si>
  <si>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</si>
  <si>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</si>
  <si>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</si>
  <si>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</si>
  <si>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</si>
  <si>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</si>
  <si>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</si>
  <si>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</si>
  <si>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</si>
  <si>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</si>
  <si>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</si>
  <si>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</si>
  <si>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</si>
  <si>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</si>
  <si>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</si>
  <si>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</si>
  <si>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</si>
  <si>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</si>
  <si>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</si>
  <si>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</si>
  <si>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</si>
  <si>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</si>
  <si>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</si>
  <si>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</si>
  <si>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</si>
  <si>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</si>
  <si>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</si>
  <si>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</si>
  <si>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</si>
  <si>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</si>
  <si>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</si>
  <si>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</si>
  <si>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</si>
  <si>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</si>
  <si>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</si>
  <si>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</si>
  <si>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</si>
  <si>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</si>
  <si>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</si>
  <si>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</si>
  <si>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</si>
  <si>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</si>
  <si>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</si>
  <si>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</si>
  <si>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</si>
  <si>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</si>
  <si>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</si>
  <si>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</si>
  <si>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</si>
  <si>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</si>
  <si>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</si>
  <si>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</si>
  <si>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</si>
  <si>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</si>
  <si>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</si>
  <si>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</si>
  <si>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</si>
  <si>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</si>
  <si>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</si>
  <si>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</si>
  <si>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</si>
  <si>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</si>
  <si>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</si>
  <si>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</si>
  <si>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</si>
  <si>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</si>
  <si>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</si>
  <si>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</si>
  <si>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</si>
  <si>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</si>
  <si>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</si>
  <si>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</si>
  <si>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</si>
  <si>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</si>
  <si>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</si>
  <si>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</si>
  <si>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</si>
  <si>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</si>
  <si>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</si>
  <si>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</si>
  <si>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</si>
  <si>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</si>
  <si>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</si>
  <si>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</si>
  <si>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</si>
  <si>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</si>
  <si>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</si>
  <si>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</si>
  <si>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</si>
  <si>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</si>
  <si>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</si>
  <si>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</si>
  <si>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</si>
  <si>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</si>
  <si>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</si>
  <si>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</si>
  <si>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</si>
  <si>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</si>
  <si>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</si>
  <si>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</si>
  <si>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</si>
  <si>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</si>
  <si>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</si>
  <si>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</si>
  <si>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</si>
  <si>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</si>
  <si>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</si>
  <si>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</si>
  <si>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</si>
  <si>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</si>
  <si>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</si>
  <si>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</si>
  <si>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</si>
  <si>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</si>
  <si>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</si>
  <si>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</si>
  <si>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</si>
  <si>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</si>
  <si>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</si>
  <si>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</si>
  <si>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</si>
  <si>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</si>
  <si>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</si>
  <si>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</si>
  <si>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</si>
  <si>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</si>
  <si>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</si>
  <si>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</si>
  <si>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</si>
  <si>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</si>
  <si>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</si>
  <si>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</si>
  <si>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</si>
  <si>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</si>
  <si>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</si>
  <si>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</si>
  <si>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</si>
  <si>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</si>
  <si>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</si>
  <si>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</si>
  <si>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</si>
  <si>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</si>
  <si>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</si>
  <si>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</si>
  <si>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</si>
  <si>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</si>
  <si>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</si>
  <si>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</si>
  <si>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</si>
  <si>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</si>
  <si>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</si>
  <si>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</si>
  <si>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</si>
  <si>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</si>
  <si>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</si>
  <si>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</si>
  <si>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</si>
  <si>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</si>
  <si>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</si>
  <si>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</si>
  <si>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</si>
  <si>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</si>
  <si>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</si>
  <si>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</si>
  <si>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</si>
  <si>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</si>
  <si>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</si>
  <si>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</si>
  <si>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</si>
  <si>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</si>
  <si>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</si>
  <si>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</si>
  <si>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</si>
  <si>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</si>
  <si>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</si>
  <si>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</si>
  <si>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</si>
  <si>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</si>
  <si>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</si>
  <si>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</si>
  <si>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</si>
  <si>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</si>
  <si>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</si>
  <si>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</si>
  <si>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</si>
  <si>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</si>
  <si>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</si>
  <si>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</si>
  <si>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</si>
  <si>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</si>
  <si>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</si>
  <si>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</si>
  <si>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</si>
  <si>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</si>
  <si>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</si>
  <si>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</si>
  <si>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</si>
  <si>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</si>
  <si>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</si>
  <si>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</si>
  <si>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</si>
  <si>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</si>
  <si>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</si>
  <si>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</si>
  <si>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</si>
  <si>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</si>
  <si>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</si>
  <si>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</si>
  <si>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</si>
  <si>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</si>
  <si>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</si>
  <si>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</si>
  <si>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</si>
  <si>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</si>
  <si>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</si>
  <si>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</si>
  <si>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</si>
  <si>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</si>
  <si>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</si>
  <si>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</si>
  <si>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</si>
  <si>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</si>
  <si>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</si>
  <si>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</si>
  <si>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</si>
  <si>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</si>
  <si>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</si>
  <si>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</si>
  <si>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</si>
  <si>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</si>
  <si>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</si>
  <si>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</si>
  <si>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</si>
  <si>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</si>
  <si>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</si>
  <si>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</si>
  <si>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</si>
  <si>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</si>
  <si>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</si>
  <si>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</si>
  <si>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</si>
  <si>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</si>
  <si>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</si>
  <si>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</si>
  <si>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</si>
  <si>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</si>
  <si>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</si>
  <si>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</si>
  <si>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</si>
  <si>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</si>
  <si>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</si>
  <si>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</si>
  <si>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</si>
  <si>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</si>
  <si>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</si>
  <si>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</si>
  <si>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</si>
  <si>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</si>
  <si>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</si>
  <si>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</si>
  <si>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</si>
  <si>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</si>
  <si>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</si>
  <si>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</si>
  <si>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</si>
  <si>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</si>
  <si>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</si>
  <si>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</si>
  <si>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</si>
  <si>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</si>
  <si>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</si>
  <si>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</si>
  <si>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</si>
  <si>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</si>
  <si>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</si>
  <si>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</si>
  <si>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</si>
  <si>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</si>
  <si>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</si>
  <si>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</si>
  <si>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</si>
  <si>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</si>
  <si>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</si>
  <si>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</si>
  <si>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</si>
  <si>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</si>
  <si>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</si>
  <si>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</si>
  <si>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</si>
  <si>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</si>
  <si>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</si>
  <si>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</si>
  <si>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</si>
  <si>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</si>
  <si>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</si>
  <si>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</si>
  <si>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</si>
  <si>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</si>
  <si>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</si>
  <si>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</si>
  <si>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</si>
  <si>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</si>
  <si>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</si>
  <si>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</si>
  <si>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</si>
  <si>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</si>
  <si>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</si>
  <si>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</si>
  <si>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</si>
  <si>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</si>
  <si>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</si>
  <si>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</si>
  <si>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</si>
  <si>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</si>
  <si>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</si>
  <si>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</si>
  <si>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</si>
  <si>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</si>
  <si>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</si>
  <si>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</si>
  <si>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</si>
  <si>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</si>
  <si>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</si>
  <si>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</si>
  <si>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</si>
  <si>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</si>
  <si>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</si>
  <si>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</si>
  <si>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</si>
  <si>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</si>
  <si>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</si>
  <si>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</si>
  <si>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</si>
  <si>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</si>
  <si>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</si>
  <si>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</si>
  <si>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</si>
  <si>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</si>
  <si>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</si>
  <si>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</si>
  <si>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</si>
  <si>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</si>
  <si>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</si>
  <si>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</si>
  <si>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</si>
  <si>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</si>
  <si>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</si>
  <si>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</si>
  <si>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</si>
  <si>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</si>
  <si>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</si>
  <si>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</si>
  <si>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</si>
  <si>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</si>
  <si>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</si>
  <si>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</si>
  <si>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</si>
  <si>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</si>
  <si>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</si>
  <si>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</si>
  <si>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</si>
  <si>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</si>
  <si>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</si>
  <si>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</si>
  <si>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</si>
  <si>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</si>
  <si>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</si>
  <si>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</si>
  <si>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</si>
  <si>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</si>
  <si>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</si>
  <si>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</si>
  <si>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</si>
  <si>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</si>
  <si>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</si>
  <si>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</si>
  <si>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</si>
  <si>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</si>
  <si>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</si>
  <si>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</si>
  <si>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</si>
  <si>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</si>
  <si>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</si>
  <si>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</si>
  <si>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</si>
  <si>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</si>
  <si>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</si>
  <si>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</si>
  <si>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</si>
  <si>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</si>
  <si>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</si>
  <si>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</si>
  <si>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</si>
  <si>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</si>
  <si>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</si>
  <si>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</si>
  <si>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</si>
  <si>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</si>
  <si>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</si>
  <si>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</si>
  <si>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</si>
  <si>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</si>
  <si>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</si>
  <si>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</si>
  <si>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</si>
  <si>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</si>
  <si>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</si>
  <si>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</si>
  <si>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</si>
  <si>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</si>
  <si>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</si>
  <si>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</si>
  <si>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</si>
  <si>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</si>
  <si>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</si>
  <si>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</si>
  <si>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</si>
  <si>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</si>
  <si>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</si>
  <si>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</si>
  <si>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</si>
  <si>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</si>
  <si>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</si>
  <si>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</si>
  <si>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</si>
  <si>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</si>
  <si>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</si>
  <si>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</si>
  <si>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</si>
  <si>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</si>
  <si>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</si>
  <si>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</si>
  <si>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</si>
  <si>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</si>
  <si>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</si>
  <si>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</si>
  <si>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</si>
  <si>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</si>
  <si>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</si>
  <si>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</si>
  <si>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</si>
  <si>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</si>
  <si>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</si>
  <si>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</si>
  <si>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</si>
  <si>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</si>
  <si>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</si>
  <si>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</si>
  <si>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</si>
  <si>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</si>
  <si>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</si>
  <si>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</si>
  <si>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</si>
  <si>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</si>
  <si>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</si>
  <si>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</si>
  <si>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</si>
  <si>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</si>
  <si>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</si>
  <si>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</si>
  <si>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</si>
  <si>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</si>
  <si>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</si>
  <si>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</si>
  <si>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</si>
  <si>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</si>
  <si>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</si>
  <si>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</si>
  <si>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</si>
  <si>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</si>
  <si>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</si>
  <si>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</si>
  <si>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</si>
  <si>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</si>
  <si>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</si>
  <si>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</si>
  <si>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</si>
  <si>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</si>
  <si>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</si>
  <si>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</si>
  <si>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</si>
  <si>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</si>
  <si>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</si>
  <si>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</si>
  <si>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</si>
  <si>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</si>
  <si>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</si>
  <si>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</si>
  <si>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</si>
  <si>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</si>
  <si>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</si>
  <si>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</si>
  <si>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</si>
  <si>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</si>
  <si>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</si>
  <si>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</si>
  <si>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</si>
  <si>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</si>
  <si>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</si>
  <si>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</si>
  <si>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</si>
  <si>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</si>
  <si>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</si>
  <si>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</si>
  <si>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</si>
  <si>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</si>
  <si>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</si>
  <si>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</si>
  <si>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</si>
  <si>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</si>
  <si>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</si>
  <si>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</si>
  <si>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</si>
  <si>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</si>
  <si>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</si>
  <si>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</si>
  <si>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</si>
  <si>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</si>
  <si>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</si>
  <si>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</si>
  <si>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</si>
  <si>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</si>
  <si>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</si>
  <si>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</si>
  <si>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</si>
  <si>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</si>
  <si>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</si>
  <si>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</si>
  <si>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</si>
  <si>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</si>
  <si>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</si>
  <si>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</si>
  <si>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</si>
  <si>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</si>
  <si>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</si>
  <si>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</si>
  <si>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</si>
  <si>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</si>
  <si>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</si>
  <si>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</si>
  <si>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</si>
  <si>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</si>
  <si>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</si>
  <si>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</si>
  <si>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</si>
  <si>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</si>
  <si>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</si>
  <si>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</si>
  <si>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</si>
  <si>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</si>
  <si>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</si>
  <si>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</si>
  <si>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</si>
  <si>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</si>
  <si>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</si>
  <si>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</si>
  <si>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</si>
  <si>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</si>
  <si>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</si>
  <si>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</si>
  <si>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</si>
  <si>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</si>
  <si>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</si>
  <si>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</si>
  <si>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</si>
  <si>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</si>
  <si>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</si>
  <si>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</si>
  <si>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</si>
  <si>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</si>
  <si>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</si>
  <si>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</si>
  <si>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</si>
  <si>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</si>
  <si>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</si>
  <si>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</si>
  <si>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</si>
  <si>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</si>
  <si>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</si>
  <si>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</si>
  <si>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</si>
  <si>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</si>
  <si>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</si>
  <si>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</si>
  <si>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</si>
  <si>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</si>
  <si>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</si>
  <si>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</si>
  <si>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</si>
  <si>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</si>
  <si>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</si>
  <si>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</si>
  <si>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</si>
  <si>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</si>
  <si>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</si>
  <si>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</si>
  <si>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</si>
  <si>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</si>
  <si>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</si>
  <si>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</si>
  <si>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</si>
  <si>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</si>
  <si>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</si>
  <si>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</si>
  <si>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</si>
  <si>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</si>
  <si>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</si>
  <si>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</si>
  <si>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</si>
  <si>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</si>
  <si>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</si>
  <si>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</si>
  <si>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</si>
  <si>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</si>
  <si>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</si>
  <si>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</si>
  <si>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</si>
  <si>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</si>
  <si>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</si>
  <si>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</si>
  <si>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</si>
  <si>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</si>
  <si>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</si>
  <si>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</si>
  <si>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</si>
  <si>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</si>
  <si>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</si>
  <si>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</si>
  <si>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</si>
  <si>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</si>
  <si>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</si>
  <si>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</si>
  <si>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</si>
  <si>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</si>
  <si>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</si>
  <si>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</si>
  <si>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</si>
  <si>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</si>
  <si>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</si>
  <si>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</si>
  <si>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</si>
  <si>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</si>
  <si>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</si>
  <si>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</si>
  <si>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</si>
  <si>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</si>
  <si>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</si>
  <si>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</si>
  <si>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</si>
  <si>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</si>
  <si>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</si>
  <si>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</si>
  <si>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</si>
  <si>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</si>
  <si>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</si>
  <si>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</si>
  <si>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</si>
  <si>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</si>
  <si>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</si>
  <si>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</si>
  <si>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</si>
  <si>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</si>
  <si>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</si>
  <si>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</si>
  <si>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</si>
  <si>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</si>
  <si>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</si>
  <si>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</si>
  <si>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</si>
  <si>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</si>
  <si>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</si>
  <si>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</si>
  <si>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</si>
  <si>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</si>
  <si>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</si>
  <si>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</si>
  <si>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</si>
  <si>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</si>
  <si>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</si>
  <si>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</si>
  <si>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</si>
  <si>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</si>
  <si>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</si>
  <si>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</si>
  <si>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</si>
  <si>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</si>
  <si>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</si>
  <si>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</si>
  <si>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</si>
  <si>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</si>
  <si>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</si>
  <si>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</si>
  <si>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</si>
  <si>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</si>
  <si>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</si>
  <si>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</si>
  <si>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</si>
  <si>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</si>
  <si>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</si>
  <si>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</si>
  <si>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</si>
  <si>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</si>
  <si>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</si>
  <si>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</si>
  <si>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</si>
  <si>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</si>
  <si>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</si>
  <si>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</si>
  <si>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</si>
  <si>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</si>
  <si>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</si>
  <si>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</si>
  <si>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</si>
  <si>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</si>
  <si>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</si>
  <si>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</si>
  <si>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</si>
  <si>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</si>
  <si>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</si>
  <si>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</si>
  <si>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</si>
  <si>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</si>
  <si>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</si>
  <si>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</si>
  <si>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</si>
  <si>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</si>
  <si>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</si>
  <si>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</si>
  <si>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</si>
  <si>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</si>
  <si>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</si>
  <si>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</si>
  <si>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</si>
  <si>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</si>
  <si>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</si>
  <si>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</si>
  <si>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</si>
  <si>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</si>
  <si>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</si>
  <si>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</si>
  <si>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</si>
  <si>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</si>
  <si>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</si>
  <si>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</si>
  <si>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</si>
  <si>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</si>
  <si>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</si>
  <si>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</si>
  <si>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</si>
  <si>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</si>
  <si>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</si>
  <si>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</si>
  <si>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</si>
  <si>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</si>
  <si>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</si>
  <si>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</si>
  <si>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</si>
  <si>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</si>
  <si>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</si>
  <si>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</si>
  <si>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</si>
  <si>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</si>
  <si>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</si>
  <si>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</si>
  <si>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</si>
  <si>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</si>
  <si>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</si>
  <si>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</si>
  <si>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</si>
  <si>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</si>
  <si>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</si>
  <si>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</si>
  <si>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</si>
  <si>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</si>
  <si>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</si>
  <si>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</si>
  <si>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</si>
  <si>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</si>
  <si>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</si>
  <si>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</si>
  <si>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</si>
  <si>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</si>
  <si>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</si>
  <si>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</si>
  <si>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</si>
  <si>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</si>
  <si>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</si>
  <si>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</si>
  <si>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</si>
  <si>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</si>
  <si>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</si>
  <si>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</si>
  <si>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</si>
  <si>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</si>
  <si>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</si>
  <si>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</si>
  <si>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</si>
  <si>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</si>
  <si>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</si>
  <si>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</si>
  <si>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</si>
  <si>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</si>
  <si>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</si>
  <si>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</si>
  <si>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</si>
  <si>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</si>
  <si>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</si>
  <si>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</si>
  <si>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</si>
  <si>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</si>
  <si>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</si>
  <si>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</si>
  <si>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</si>
  <si>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</si>
  <si>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</si>
  <si>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</si>
  <si>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</si>
  <si>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</si>
  <si>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</si>
  <si>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</si>
  <si>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</si>
  <si>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</si>
  <si>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</si>
  <si>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</si>
  <si>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</si>
  <si>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</si>
  <si>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</si>
  <si>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</si>
  <si>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</si>
  <si>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</si>
  <si>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</si>
  <si>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</si>
  <si>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</si>
  <si>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</si>
  <si>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</si>
  <si>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</si>
  <si>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</si>
  <si>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</si>
  <si>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</si>
  <si>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</si>
  <si>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</si>
  <si>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</si>
  <si>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</si>
  <si>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</si>
  <si>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</si>
  <si>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</si>
  <si>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</si>
  <si>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</si>
  <si>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</si>
  <si>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</si>
  <si>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</si>
  <si>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</si>
  <si>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</si>
  <si>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</si>
  <si>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</si>
  <si>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</si>
  <si>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</si>
  <si>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</si>
  <si>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</si>
  <si>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</si>
  <si>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</si>
  <si>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</si>
  <si>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</si>
  <si>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</si>
  <si>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</si>
  <si>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</si>
  <si>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</si>
  <si>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</si>
  <si>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</si>
  <si>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</si>
  <si>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</si>
  <si>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</si>
  <si>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</si>
  <si>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</si>
  <si>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</si>
  <si>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</si>
  <si>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</si>
  <si>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</si>
  <si>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</si>
  <si>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</si>
  <si>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</si>
  <si>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</si>
  <si>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</si>
  <si>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</si>
  <si>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</si>
  <si>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</si>
  <si>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</si>
  <si>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</si>
  <si>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</si>
  <si>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</si>
  <si>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</si>
  <si>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</si>
  <si>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</si>
  <si>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</si>
  <si>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</si>
  <si>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</si>
  <si>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</si>
  <si>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</si>
  <si>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</si>
  <si>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</si>
  <si>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</si>
  <si>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</si>
  <si>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</si>
  <si>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</si>
  <si>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</si>
  <si>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</si>
  <si>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</si>
  <si>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</si>
  <si>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</si>
  <si>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</si>
  <si>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</si>
  <si>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</si>
  <si>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</si>
  <si>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</si>
  <si>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</si>
  <si>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</si>
  <si>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</si>
  <si>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</si>
  <si>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</si>
  <si>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</si>
  <si>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</si>
  <si>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</si>
  <si>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</si>
  <si>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</si>
  <si>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</si>
  <si>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</si>
  <si>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</si>
  <si>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</si>
  <si>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</si>
  <si>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</si>
  <si>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</si>
  <si>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</si>
  <si>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</si>
  <si>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</si>
  <si>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</si>
  <si>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</si>
  <si>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</si>
  <si>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</si>
  <si>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</si>
  <si>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</si>
  <si>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</si>
  <si>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</si>
  <si>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</si>
  <si>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</si>
  <si>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</si>
  <si>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</si>
  <si>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</si>
  <si>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</si>
  <si>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</si>
  <si>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</si>
  <si>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</si>
  <si>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</si>
  <si>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</si>
  <si>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</si>
  <si>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</si>
  <si>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</si>
  <si>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</si>
  <si>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</si>
  <si>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</si>
  <si>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</si>
  <si>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</si>
  <si>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</si>
  <si>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</si>
  <si>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</si>
  <si>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</si>
  <si>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</si>
  <si>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</si>
  <si>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</si>
  <si>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</si>
  <si>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</si>
  <si>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</si>
  <si>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</si>
  <si>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</si>
  <si>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</si>
  <si>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</si>
  <si>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</si>
  <si>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</si>
  <si>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</si>
  <si>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</si>
  <si>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</si>
  <si>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</si>
  <si>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</si>
  <si>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</si>
  <si>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</si>
  <si>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</si>
  <si>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</si>
  <si>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</si>
  <si>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</si>
  <si>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</si>
  <si>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</si>
  <si>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</si>
  <si>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</si>
  <si>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</si>
  <si>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</si>
  <si>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</si>
  <si>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</si>
  <si>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</si>
  <si>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</si>
  <si>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</si>
  <si>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</si>
  <si>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</si>
  <si>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</si>
  <si>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</si>
  <si>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</si>
  <si>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</si>
  <si>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</si>
  <si>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</si>
  <si>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</si>
  <si>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</si>
  <si>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</si>
  <si>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</si>
  <si>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</si>
  <si>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</si>
  <si>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</si>
  <si>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</si>
  <si>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</si>
  <si>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</si>
  <si>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</si>
  <si>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</si>
  <si>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</si>
  <si>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</si>
  <si>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</si>
  <si>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</si>
  <si>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</si>
  <si>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</si>
  <si>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</si>
  <si>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</si>
  <si>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</si>
  <si>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</si>
  <si>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</si>
  <si>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</si>
  <si>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</si>
  <si>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</si>
  <si>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</si>
  <si>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</si>
  <si>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</si>
  <si>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</si>
  <si>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</si>
  <si>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</si>
  <si>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</si>
  <si>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</si>
  <si>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</si>
  <si>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</si>
  <si>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</si>
  <si>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</si>
  <si>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</si>
  <si>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</si>
  <si>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</si>
  <si>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</si>
  <si>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</si>
  <si>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</si>
  <si>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</si>
  <si>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</si>
  <si>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</si>
  <si>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</si>
  <si>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</si>
  <si>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</si>
  <si>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</si>
  <si>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</si>
  <si>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</si>
  <si>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</si>
  <si>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</si>
  <si>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</si>
  <si>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</si>
  <si>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</si>
  <si>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</si>
  <si>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</si>
  <si>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</si>
  <si>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</si>
  <si>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</si>
  <si>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</si>
  <si>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</si>
  <si>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</si>
  <si>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</si>
  <si>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</si>
  <si>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</si>
  <si>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</si>
  <si>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</si>
  <si>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</si>
  <si>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</si>
  <si>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</si>
  <si>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</si>
  <si>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</si>
  <si>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</si>
  <si>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</si>
  <si>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</si>
  <si>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</si>
  <si>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</si>
  <si>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</si>
  <si>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</si>
  <si>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</si>
  <si>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</si>
  <si>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</si>
  <si>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</si>
  <si>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</si>
  <si>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</si>
  <si>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</si>
  <si>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</si>
  <si>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</si>
  <si>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</si>
  <si>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</si>
  <si>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</si>
  <si>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</si>
  <si>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</si>
  <si>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</si>
  <si>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</si>
  <si>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</si>
  <si>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</si>
  <si>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</si>
  <si>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</si>
  <si>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</si>
  <si>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</si>
  <si>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</si>
  <si>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</si>
  <si>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</si>
  <si>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</si>
  <si>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</si>
  <si>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</si>
  <si>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</si>
  <si>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</si>
  <si>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</si>
  <si>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</si>
  <si>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</si>
  <si>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</si>
  <si>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</si>
  <si>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</si>
  <si>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</si>
  <si>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</si>
  <si>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</si>
  <si>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</si>
  <si>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</si>
  <si>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</si>
  <si>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</si>
  <si>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</si>
  <si>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</si>
  <si>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</si>
  <si>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</si>
  <si>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</si>
  <si>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</si>
  <si>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</si>
  <si>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</si>
  <si>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</si>
  <si>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</si>
  <si>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</si>
  <si>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</si>
  <si>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</si>
  <si>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</si>
  <si>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</si>
  <si>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</si>
  <si>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</si>
  <si>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</si>
  <si>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</si>
  <si>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</si>
  <si>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</si>
  <si>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</si>
  <si>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</si>
  <si>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</si>
  <si>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</si>
  <si>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</si>
  <si>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</si>
  <si>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</si>
  <si>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</si>
  <si>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</si>
  <si>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</si>
  <si>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</si>
  <si>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</si>
  <si>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</si>
  <si>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</si>
  <si>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</si>
  <si>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</si>
  <si>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</si>
  <si>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</si>
  <si>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</si>
  <si>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</si>
  <si>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</si>
  <si>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</si>
  <si>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</si>
  <si>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</si>
  <si>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</si>
  <si>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</si>
  <si>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</si>
  <si>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</si>
  <si>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</si>
  <si>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</si>
  <si>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</si>
  <si>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</si>
  <si>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</si>
  <si>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</si>
  <si>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</si>
  <si>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</si>
  <si>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</si>
  <si>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</si>
  <si>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</si>
  <si>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</si>
  <si>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</si>
  <si>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</si>
  <si>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</si>
  <si>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</si>
  <si>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</si>
  <si>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</si>
  <si>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</si>
  <si>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</si>
  <si>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</si>
  <si>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</si>
  <si>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</si>
  <si>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</si>
  <si>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</si>
  <si>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</si>
  <si>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</si>
  <si>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</si>
  <si>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</si>
  <si>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</si>
  <si>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</si>
  <si>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</si>
  <si>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</si>
  <si>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</si>
  <si>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</si>
  <si>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</si>
  <si>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</si>
  <si>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</si>
  <si>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</si>
  <si>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</si>
  <si>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</si>
  <si>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</si>
  <si>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</si>
  <si>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</si>
  <si>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</si>
  <si>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</si>
  <si>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</si>
  <si>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</si>
  <si>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</si>
  <si>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</si>
  <si>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</si>
  <si>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</si>
  <si>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</si>
  <si>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</si>
  <si>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</si>
  <si>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</si>
  <si>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</si>
  <si>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</si>
  <si>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</si>
  <si>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</si>
  <si>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</si>
  <si>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</si>
  <si>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</si>
  <si>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</si>
  <si>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</si>
  <si>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</si>
  <si>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</si>
  <si>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</si>
  <si>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</si>
  <si>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</si>
  <si>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</si>
  <si>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</si>
  <si>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</si>
  <si>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</si>
  <si>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</si>
  <si>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</si>
  <si>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</si>
  <si>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</si>
  <si>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</si>
  <si>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</si>
  <si>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</si>
  <si>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</si>
  <si>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</si>
  <si>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</si>
  <si>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</si>
  <si>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</si>
  <si>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</si>
  <si>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</si>
  <si>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</si>
  <si>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</si>
  <si>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</si>
  <si>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</si>
  <si>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</si>
  <si>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</si>
  <si>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</si>
  <si>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</si>
  <si>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</si>
  <si>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</si>
  <si>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</si>
  <si>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</si>
  <si>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</si>
  <si>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</si>
  <si>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</si>
  <si>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</si>
  <si>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</si>
  <si>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</si>
  <si>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</si>
  <si>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</si>
  <si>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</si>
  <si>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</si>
  <si>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</si>
  <si>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</si>
  <si>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</si>
  <si>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</si>
  <si>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</si>
  <si>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</si>
  <si>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</si>
  <si>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</si>
  <si>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</si>
  <si>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</si>
  <si>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</si>
  <si>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</si>
  <si>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</si>
  <si>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</si>
  <si>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</si>
  <si>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</si>
  <si>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</si>
  <si>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</si>
  <si>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</si>
  <si>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</si>
  <si>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</si>
  <si>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</si>
  <si>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</si>
  <si>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</si>
  <si>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</si>
  <si>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</si>
  <si>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</si>
  <si>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</si>
  <si>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</si>
  <si>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</si>
  <si>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</si>
  <si>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</si>
  <si>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</si>
  <si>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</si>
  <si>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</si>
  <si>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</si>
  <si>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</si>
  <si>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</si>
  <si>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</si>
  <si>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</si>
  <si>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</si>
  <si>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</si>
  <si>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</si>
  <si>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</si>
  <si>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</si>
  <si>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</si>
  <si>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</si>
  <si>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</si>
  <si>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</si>
  <si>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</si>
  <si>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</si>
  <si>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</si>
  <si>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</si>
  <si>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</si>
  <si>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</si>
  <si>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</si>
  <si>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</si>
  <si>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</si>
  <si>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</si>
  <si>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</si>
  <si>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</si>
  <si>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</si>
  <si>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</si>
  <si>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</si>
  <si>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</si>
  <si>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</si>
  <si>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</si>
  <si>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</si>
  <si>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</si>
  <si>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</si>
  <si>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</si>
  <si>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</si>
  <si>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</si>
  <si>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</si>
  <si>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</si>
  <si>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</si>
  <si>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</si>
  <si>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</si>
  <si>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</si>
  <si>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</si>
  <si>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</si>
  <si>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</si>
  <si>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</si>
  <si>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</si>
  <si>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</si>
  <si>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</si>
  <si>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</si>
  <si>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</si>
  <si>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</si>
  <si>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</si>
  <si>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</si>
  <si>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</si>
  <si>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</si>
  <si>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</si>
  <si>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</si>
  <si>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</si>
  <si>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</si>
  <si>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</si>
  <si>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</si>
  <si>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</si>
  <si>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</si>
  <si>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</si>
  <si>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</si>
  <si>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</si>
  <si>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</si>
  <si>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</si>
  <si>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</si>
  <si>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</si>
  <si>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</si>
  <si>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</si>
  <si>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</si>
  <si>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</si>
  <si>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</si>
  <si>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</si>
  <si>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</si>
  <si>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</si>
  <si>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</si>
  <si>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</si>
  <si>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</si>
  <si>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</si>
  <si>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</si>
  <si>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</si>
  <si>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</si>
  <si>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</si>
  <si>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</si>
  <si>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</si>
  <si>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</si>
  <si>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</si>
  <si>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</si>
  <si>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</si>
  <si>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</si>
  <si>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</si>
  <si>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</si>
  <si>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</si>
  <si>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</si>
  <si>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</si>
  <si>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</si>
  <si>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</si>
  <si>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</si>
  <si>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</si>
  <si>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</si>
  <si>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</si>
  <si>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</si>
  <si>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</si>
  <si>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</si>
  <si>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</si>
  <si>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</si>
  <si>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</si>
  <si>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</si>
  <si>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</si>
  <si>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</si>
  <si>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</si>
  <si>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</si>
  <si>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</si>
  <si>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</si>
  <si>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</si>
  <si>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</si>
  <si>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</si>
  <si>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</si>
  <si>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</si>
  <si>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</si>
  <si>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</si>
  <si>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</si>
  <si>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</si>
  <si>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</si>
  <si>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</si>
  <si>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</si>
  <si>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</si>
  <si>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</si>
  <si>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</si>
  <si>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</si>
  <si>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</si>
  <si>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</si>
  <si>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</si>
  <si>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</si>
  <si>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</si>
  <si>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</si>
  <si>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</si>
  <si>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</si>
  <si>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</si>
  <si>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</si>
  <si>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</si>
  <si>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</si>
  <si>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</si>
  <si>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</si>
  <si>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</si>
  <si>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</si>
  <si>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</si>
  <si>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</si>
  <si>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</si>
  <si>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</si>
  <si>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</si>
  <si>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</si>
  <si>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</si>
  <si>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</si>
  <si>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</si>
  <si>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</si>
  <si>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</si>
  <si>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</si>
  <si>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</si>
  <si>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</si>
  <si>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</si>
  <si>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</si>
  <si>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</si>
  <si>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</si>
  <si>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</si>
  <si>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</si>
  <si>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</si>
  <si>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</si>
  <si>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</si>
  <si>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</si>
  <si>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</si>
  <si>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</si>
  <si>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</si>
  <si>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</si>
  <si>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</si>
  <si>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</si>
  <si>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</si>
  <si>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</si>
  <si>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</si>
  <si>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</si>
  <si>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</si>
  <si>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</si>
  <si>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</si>
  <si>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</si>
  <si>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</si>
  <si>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</si>
  <si>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</si>
  <si>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</si>
  <si>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</si>
  <si>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</si>
  <si>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</si>
  <si>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</si>
  <si>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</si>
  <si>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</si>
  <si>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</si>
  <si>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</si>
  <si>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</si>
  <si>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</si>
  <si>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</si>
  <si>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</si>
  <si>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</si>
  <si>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</si>
  <si>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</si>
  <si>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</si>
  <si>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</si>
  <si>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</si>
  <si>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</si>
  <si>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</si>
  <si>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</si>
  <si>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</si>
  <si>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</si>
  <si>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</si>
  <si>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</si>
  <si>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</si>
  <si>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</si>
  <si>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</si>
  <si>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</si>
  <si>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</si>
  <si>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</si>
  <si>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</si>
  <si>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</si>
  <si>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</si>
  <si>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</si>
  <si>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</si>
  <si>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</si>
  <si>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</si>
  <si>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</si>
  <si>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</si>
  <si>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</si>
  <si>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</si>
  <si>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</si>
  <si>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</si>
  <si>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</si>
  <si>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</si>
  <si>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</si>
  <si>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</si>
  <si>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</si>
  <si>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</si>
  <si>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</si>
  <si>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</si>
  <si>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</si>
  <si>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</si>
  <si>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</si>
  <si>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</si>
  <si>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</si>
  <si>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</si>
  <si>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</si>
  <si>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</si>
  <si>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</si>
  <si>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</si>
  <si>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</si>
  <si>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</si>
  <si>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</si>
  <si>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</si>
  <si>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</si>
  <si>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</si>
  <si>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</si>
  <si>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</si>
  <si>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</si>
  <si>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</si>
  <si>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</si>
  <si>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</si>
  <si>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</si>
  <si>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</si>
  <si>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</si>
  <si>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</si>
  <si>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</si>
  <si>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</si>
  <si>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</si>
  <si>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</si>
  <si>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</si>
  <si>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</si>
  <si>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</si>
  <si>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</si>
  <si>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</si>
  <si>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</si>
  <si>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</si>
  <si>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</si>
  <si>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</si>
  <si>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</si>
  <si>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</si>
  <si>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</si>
  <si>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</si>
  <si>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</si>
  <si>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</si>
  <si>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</si>
  <si>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</si>
  <si>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</si>
  <si>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</si>
  <si>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</si>
  <si>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</si>
  <si>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</si>
  <si>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</si>
  <si>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</si>
  <si>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</si>
  <si>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</si>
  <si>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</si>
  <si>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</si>
  <si>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</si>
  <si>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</si>
  <si>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</si>
  <si>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</si>
  <si>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</si>
  <si>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</si>
  <si>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</si>
  <si>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</si>
  <si>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</si>
  <si>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</si>
  <si>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</si>
  <si>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</si>
  <si>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</si>
  <si>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</si>
  <si>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</si>
  <si>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</si>
  <si>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</si>
  <si>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</si>
  <si>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</si>
  <si>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</si>
  <si>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</si>
  <si>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</si>
  <si>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</si>
  <si>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</si>
  <si>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</si>
  <si>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</si>
  <si>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</si>
  <si>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</si>
  <si>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</si>
  <si>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</si>
  <si>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</si>
  <si>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</si>
  <si>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</si>
  <si>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</si>
  <si>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</si>
  <si>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</si>
  <si>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</si>
  <si>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</si>
  <si>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</si>
  <si>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</si>
  <si>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</si>
  <si>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</si>
  <si>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</si>
  <si>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</si>
  <si>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</si>
  <si>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</si>
  <si>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</si>
  <si>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</si>
  <si>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</si>
  <si>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</si>
  <si>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</si>
  <si>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</si>
  <si>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</si>
  <si>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</si>
  <si>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</si>
  <si>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</si>
  <si>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</si>
  <si>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</si>
  <si>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</si>
  <si>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</si>
  <si>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</si>
  <si>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</si>
  <si>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</si>
  <si>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</si>
  <si>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</si>
  <si>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</si>
  <si>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</si>
  <si>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</si>
  <si>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</si>
  <si>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</si>
  <si>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</si>
  <si>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</si>
  <si>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</si>
  <si>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</si>
  <si>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</si>
  <si>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</si>
  <si>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</si>
  <si>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</si>
  <si>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</si>
  <si>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</si>
  <si>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</si>
  <si>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</si>
  <si>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</si>
  <si>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</si>
  <si>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</si>
  <si>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</si>
  <si>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</si>
  <si>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</si>
  <si>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</si>
  <si>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</si>
  <si>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</si>
  <si>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</si>
  <si>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</si>
  <si>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</si>
  <si>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</si>
  <si>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</si>
  <si>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</si>
  <si>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</si>
  <si>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</si>
  <si>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</si>
  <si>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</si>
  <si>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</si>
  <si>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</si>
  <si>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</si>
  <si>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</si>
  <si>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</si>
  <si>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</si>
  <si>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</si>
  <si>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</si>
  <si>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</si>
  <si>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</si>
  <si>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</si>
  <si>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</si>
  <si>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</si>
  <si>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</si>
  <si>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</si>
  <si>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</si>
  <si>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</si>
  <si>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</si>
  <si>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</si>
  <si>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</si>
  <si>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</si>
  <si>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</si>
  <si>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</si>
  <si>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</si>
  <si>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</si>
  <si>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</si>
  <si>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</si>
  <si>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</si>
  <si>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</si>
  <si>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</si>
  <si>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</si>
  <si>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</si>
  <si>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</si>
  <si>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</si>
  <si>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</si>
  <si>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</si>
  <si>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</si>
  <si>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</si>
  <si>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</si>
  <si>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</si>
  <si>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</si>
  <si>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</si>
  <si>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</si>
  <si>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</si>
  <si>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</si>
  <si>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</si>
  <si>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</si>
  <si>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</si>
  <si>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</si>
  <si>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</si>
  <si>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</si>
  <si>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</si>
  <si>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</si>
  <si>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</si>
  <si>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</si>
  <si>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</si>
  <si>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</si>
  <si>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</si>
  <si>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</si>
  <si>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</si>
  <si>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</si>
  <si>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</si>
  <si>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</si>
  <si>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</si>
  <si>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</si>
  <si>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</si>
  <si>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</si>
  <si>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</si>
  <si>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</si>
  <si>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</si>
  <si>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</si>
  <si>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</si>
  <si>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</si>
  <si>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</si>
  <si>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</si>
  <si>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</si>
  <si>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</si>
  <si>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</si>
  <si>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</si>
  <si>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</si>
  <si>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</si>
  <si>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</si>
  <si>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</si>
  <si>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</si>
  <si>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</si>
  <si>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</si>
  <si>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</si>
  <si>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</si>
  <si>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</si>
  <si>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</si>
  <si>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</si>
  <si>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</si>
  <si>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</si>
  <si>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</si>
  <si>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</si>
  <si>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</si>
  <si>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</si>
  <si>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</si>
  <si>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</si>
  <si>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</si>
  <si>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</si>
  <si>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</si>
  <si>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</si>
  <si>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</si>
  <si>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</si>
  <si>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</si>
  <si>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</si>
  <si>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</si>
  <si>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</si>
  <si>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</si>
  <si>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</si>
  <si>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</si>
  <si>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</si>
  <si>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</si>
  <si>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</si>
  <si>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</si>
  <si>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</si>
  <si>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</si>
  <si>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</si>
  <si>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</si>
  <si>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</si>
  <si>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</si>
  <si>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</si>
  <si>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</si>
  <si>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</si>
  <si>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</si>
  <si>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</si>
  <si>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</si>
  <si>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</si>
  <si>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</si>
  <si>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</si>
  <si>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</si>
  <si>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</si>
  <si>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</si>
  <si>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</si>
  <si>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</si>
  <si>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</si>
  <si>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</si>
  <si>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</si>
  <si>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</si>
  <si>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</si>
  <si>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</si>
  <si>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</si>
  <si>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</si>
  <si>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</si>
  <si>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</si>
  <si>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</si>
  <si>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</si>
  <si>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</si>
  <si>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</si>
  <si>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</si>
  <si>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</si>
  <si>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</si>
  <si>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</si>
  <si>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</si>
  <si>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</si>
  <si>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</si>
  <si>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</si>
  <si>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</si>
  <si>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</si>
  <si>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</si>
  <si>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</si>
  <si>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</si>
  <si>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</si>
  <si>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</si>
  <si>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</si>
  <si>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</si>
  <si>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</si>
  <si>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</si>
  <si>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</si>
  <si>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</si>
  <si>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</si>
  <si>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</si>
  <si>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</si>
  <si>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</si>
  <si>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</si>
  <si>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</si>
  <si>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</si>
  <si>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</si>
  <si>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</si>
  <si>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</si>
  <si>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</si>
  <si>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</si>
  <si>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</si>
  <si>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</si>
  <si>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</si>
  <si>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</si>
  <si>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</si>
  <si>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</si>
  <si>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</si>
  <si>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</si>
  <si>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</si>
  <si>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</si>
  <si>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</si>
  <si>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</si>
  <si>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</si>
  <si>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</si>
  <si>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</si>
  <si>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</si>
  <si>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</si>
  <si>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</si>
  <si>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</si>
  <si>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</si>
  <si>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</si>
  <si>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</si>
  <si>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</si>
  <si>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</si>
  <si>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</si>
  <si>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</si>
  <si>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</si>
  <si>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</si>
  <si>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</si>
  <si>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</si>
  <si>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</si>
  <si>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</si>
  <si>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</si>
  <si>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</si>
  <si>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</si>
  <si>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</si>
  <si>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</si>
  <si>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</si>
  <si>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</si>
  <si>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</si>
  <si>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</si>
  <si>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</si>
  <si>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</si>
  <si>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</si>
  <si>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</si>
  <si>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</si>
  <si>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</si>
  <si>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</si>
  <si>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</si>
  <si>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</si>
  <si>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</si>
  <si>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</si>
  <si>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</si>
  <si>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</si>
  <si>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</si>
  <si>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</si>
  <si>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</si>
  <si>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</si>
  <si>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</si>
  <si>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</si>
  <si>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</si>
  <si>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</si>
  <si>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</si>
  <si>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</si>
  <si>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</si>
  <si>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</si>
  <si>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</si>
  <si>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</si>
  <si>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</si>
  <si>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</si>
  <si>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</si>
  <si>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</si>
  <si>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</si>
  <si>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</si>
  <si>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</si>
  <si>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</si>
  <si>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</si>
  <si>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</si>
  <si>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</si>
  <si>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</si>
  <si>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</si>
  <si>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</si>
  <si>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</si>
  <si>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</si>
  <si>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</si>
  <si>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</si>
  <si>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</si>
  <si>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</si>
  <si>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</si>
  <si>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</si>
  <si>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</si>
  <si>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</si>
  <si>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</si>
  <si>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</si>
  <si>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</si>
  <si>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</si>
  <si>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</si>
  <si>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</si>
  <si>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</si>
  <si>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</si>
  <si>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</si>
  <si>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</si>
  <si>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</si>
  <si>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</si>
  <si>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</si>
  <si>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</si>
  <si>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</si>
  <si>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</si>
  <si>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</si>
  <si>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</si>
  <si>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</si>
  <si>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</si>
  <si>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</si>
  <si>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</si>
  <si>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</si>
  <si>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</si>
  <si>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</si>
  <si>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</si>
  <si>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</si>
  <si>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</si>
  <si>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</si>
  <si>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</si>
  <si>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</si>
  <si>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</si>
  <si>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</si>
  <si>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</si>
  <si>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</si>
  <si>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</si>
  <si>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</si>
  <si>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</si>
  <si>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</si>
  <si>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</si>
  <si>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</si>
  <si>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</si>
  <si>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</si>
  <si>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</si>
  <si>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</si>
  <si>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</si>
  <si>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</si>
  <si>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</si>
  <si>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</si>
  <si>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</si>
  <si>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</si>
  <si>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</si>
  <si>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</si>
  <si>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</si>
  <si>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</si>
  <si>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</si>
  <si>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</si>
  <si>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</si>
  <si>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</si>
  <si>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</si>
  <si>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</si>
  <si>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</si>
  <si>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</si>
  <si>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</si>
  <si>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</si>
  <si>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</si>
  <si>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</si>
  <si>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</si>
  <si>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</si>
  <si>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</si>
  <si>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</si>
  <si>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</si>
  <si>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</si>
  <si>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</si>
  <si>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</si>
  <si>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</si>
  <si>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</si>
  <si>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</si>
  <si>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</si>
  <si>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</si>
  <si>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</si>
  <si>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</si>
  <si>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</si>
  <si>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</si>
  <si>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</si>
  <si>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</si>
  <si>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</si>
  <si>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</si>
  <si>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</si>
  <si>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</si>
  <si>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</si>
  <si>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</si>
  <si>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</si>
  <si>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</si>
  <si>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</si>
  <si>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</si>
  <si>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</si>
  <si>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</si>
  <si>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</si>
  <si>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</si>
  <si>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</si>
  <si>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</si>
  <si>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</si>
  <si>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</si>
  <si>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</si>
  <si>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</si>
  <si>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</si>
  <si>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</si>
  <si>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</si>
  <si>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</si>
  <si>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</si>
  <si>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</si>
  <si>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</si>
  <si>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</si>
  <si>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</si>
  <si>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</si>
  <si>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</si>
  <si>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</si>
  <si>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</si>
  <si>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</si>
  <si>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</si>
  <si>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</si>
  <si>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</si>
  <si>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</si>
  <si>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</si>
  <si>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</si>
  <si>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</si>
  <si>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</si>
  <si>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</si>
  <si>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</si>
  <si>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</si>
  <si>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</si>
  <si>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</si>
  <si>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</si>
  <si>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</si>
  <si>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</si>
  <si>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</si>
  <si>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</si>
  <si>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</si>
  <si>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</si>
  <si>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</si>
  <si>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</si>
  <si>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</si>
  <si>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</si>
  <si>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</si>
  <si>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</si>
  <si>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</si>
  <si>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</si>
  <si>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</si>
  <si>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</si>
  <si>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</si>
  <si>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</si>
  <si>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</si>
  <si>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</si>
  <si>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</si>
  <si>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</si>
  <si>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</si>
  <si>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</si>
  <si>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</si>
  <si>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</si>
  <si>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</si>
  <si>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</si>
  <si>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</si>
  <si>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</si>
  <si>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</si>
  <si>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</si>
  <si>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</si>
  <si>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</si>
  <si>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</si>
  <si>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</si>
  <si>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</si>
  <si>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</si>
  <si>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</si>
  <si>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</si>
  <si>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</si>
  <si>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</si>
  <si>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</si>
  <si>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</si>
  <si>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</si>
  <si>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</si>
  <si>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</si>
  <si>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</si>
  <si>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</si>
  <si>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</si>
  <si>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</si>
  <si>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</si>
  <si>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</si>
  <si>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</si>
  <si>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</si>
  <si>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</si>
  <si>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</si>
  <si>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</si>
  <si>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</si>
  <si>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</si>
  <si>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</si>
  <si>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</si>
  <si>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</si>
  <si>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</si>
  <si>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</si>
  <si>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</si>
  <si>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</si>
  <si>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</si>
  <si>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</si>
  <si>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</si>
  <si>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</si>
  <si>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</si>
  <si>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</si>
  <si>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</si>
  <si>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</si>
  <si>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</si>
  <si>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</si>
  <si>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</si>
  <si>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</si>
  <si>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</si>
  <si>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</si>
  <si>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</si>
  <si>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</si>
  <si>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</si>
  <si>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</si>
  <si>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</si>
  <si>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</si>
  <si>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</si>
  <si>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</si>
  <si>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</si>
  <si>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</si>
  <si>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</si>
  <si>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</si>
  <si>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</si>
  <si>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</si>
  <si>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</si>
  <si>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</si>
  <si>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</si>
  <si>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</si>
  <si>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</si>
  <si>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</si>
  <si>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</si>
  <si>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</si>
  <si>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</si>
  <si>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</si>
  <si>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</si>
  <si>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</si>
  <si>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</si>
  <si>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</si>
  <si>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</si>
  <si>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</si>
  <si>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</si>
  <si>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</si>
  <si>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</si>
  <si>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</si>
  <si>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</si>
  <si>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</si>
  <si>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</si>
  <si>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</si>
  <si>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</si>
  <si>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</si>
  <si>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</si>
  <si>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</si>
  <si>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</si>
  <si>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</si>
  <si>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</si>
  <si>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</si>
  <si>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</si>
  <si>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</si>
  <si>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</si>
  <si>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</si>
  <si>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</si>
  <si>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</si>
  <si>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</si>
  <si>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</si>
  <si>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</si>
  <si>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</si>
  <si>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</si>
  <si>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</si>
  <si>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</si>
  <si>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</si>
  <si>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</si>
  <si>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</si>
  <si>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</si>
  <si>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</si>
  <si>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</si>
  <si>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</si>
  <si>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</si>
  <si>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</si>
  <si>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</si>
  <si>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</si>
  <si>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</si>
  <si>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</si>
  <si>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</si>
  <si>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</si>
  <si>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</si>
  <si>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</si>
  <si>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</si>
  <si>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</si>
  <si>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</si>
  <si>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</si>
  <si>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</si>
  <si>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</si>
  <si>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</si>
  <si>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</si>
  <si>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</si>
  <si>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</si>
  <si>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</si>
  <si>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</si>
  <si>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</si>
  <si>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</si>
  <si>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</si>
  <si>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</si>
  <si>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</si>
  <si>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</si>
  <si>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</si>
  <si>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</si>
  <si>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</si>
  <si>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</si>
  <si>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</si>
  <si>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</si>
  <si>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</si>
  <si>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</si>
  <si>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</si>
  <si>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</si>
  <si>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</si>
  <si>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</si>
  <si>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</si>
  <si>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</si>
  <si>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</si>
  <si>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</si>
  <si>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</si>
  <si>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</si>
  <si>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</si>
  <si>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</si>
  <si>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</si>
  <si>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</si>
  <si>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</si>
  <si>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</si>
  <si>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</si>
  <si>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</si>
  <si>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</si>
  <si>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</si>
  <si>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</si>
  <si>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</si>
  <si>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</si>
  <si>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</si>
  <si>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</si>
  <si>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</si>
  <si>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</si>
  <si>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</si>
  <si>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</si>
  <si>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</si>
  <si>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</si>
  <si>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</si>
  <si>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</si>
  <si>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</si>
  <si>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</si>
  <si>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</si>
  <si>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</si>
  <si>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</si>
  <si>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</si>
  <si>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</si>
  <si>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</si>
  <si>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</si>
  <si>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</si>
  <si>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</si>
  <si>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</si>
  <si>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</si>
  <si>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</si>
  <si>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</si>
  <si>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</si>
  <si>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</si>
  <si>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</si>
  <si>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</si>
  <si>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</si>
  <si>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</si>
  <si>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</si>
  <si>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</si>
  <si>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</si>
  <si>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</si>
  <si>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</si>
  <si>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</si>
  <si>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</si>
  <si>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</si>
  <si>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</si>
  <si>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</si>
  <si>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</si>
  <si>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</si>
  <si>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</si>
  <si>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</si>
  <si>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</si>
  <si>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</si>
  <si>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</si>
  <si>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</si>
  <si>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</si>
  <si>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</si>
  <si>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</si>
  <si>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</si>
  <si>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</si>
  <si>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</si>
  <si>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</si>
  <si>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</si>
  <si>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</si>
  <si>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</si>
  <si>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</si>
  <si>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</si>
  <si>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</si>
  <si>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</si>
  <si>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</si>
  <si>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</si>
  <si>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</si>
  <si>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</si>
  <si>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</si>
  <si>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</si>
  <si>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</si>
  <si>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</si>
  <si>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</si>
  <si>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</si>
  <si>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</si>
  <si>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</si>
  <si>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</si>
  <si>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</si>
  <si>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</si>
  <si>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</si>
  <si>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</si>
  <si>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</si>
  <si>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</si>
  <si>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</si>
  <si>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</si>
  <si>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</si>
  <si>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</si>
  <si>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</si>
  <si>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</si>
  <si>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</si>
  <si>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</si>
  <si>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</si>
  <si>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</si>
  <si>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</si>
  <si>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</si>
  <si>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</si>
  <si>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</si>
  <si>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</si>
  <si>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</si>
  <si>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</si>
  <si>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</si>
  <si>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</si>
  <si>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</si>
  <si>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</si>
  <si>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</si>
  <si>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</si>
  <si>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</si>
  <si>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</si>
  <si>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</si>
  <si>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</si>
  <si>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</si>
  <si>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</si>
  <si>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</si>
  <si>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</si>
  <si>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</si>
  <si>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</si>
  <si>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</si>
  <si>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</si>
  <si>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</si>
  <si>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</si>
  <si>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</si>
  <si>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</si>
  <si>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</si>
  <si>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</si>
  <si>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</si>
  <si>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</si>
  <si>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</si>
  <si>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</si>
  <si>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</si>
  <si>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</si>
  <si>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</si>
  <si>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</si>
  <si>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</si>
  <si>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</si>
  <si>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</si>
  <si>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</si>
  <si>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</si>
  <si>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</si>
  <si>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</si>
  <si>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</si>
  <si>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</si>
  <si>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</si>
  <si>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</si>
  <si>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</si>
  <si>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</si>
  <si>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</si>
  <si>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</si>
  <si>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</si>
  <si>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</si>
  <si>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</si>
  <si>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</si>
  <si>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</si>
  <si>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</si>
  <si>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</si>
  <si>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</si>
  <si>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</si>
  <si>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</si>
  <si>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</si>
  <si>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</si>
  <si>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</si>
  <si>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</si>
  <si>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</si>
  <si>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</si>
  <si>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</si>
  <si>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</si>
  <si>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</si>
  <si>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</si>
  <si>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</si>
  <si>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</si>
  <si>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</si>
  <si>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</si>
  <si>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</si>
  <si>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</si>
  <si>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</si>
  <si>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</si>
  <si>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</si>
  <si>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</si>
  <si>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</si>
  <si>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</si>
  <si>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</si>
  <si>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</si>
  <si>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</si>
  <si>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</si>
  <si>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</si>
  <si>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</si>
  <si>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</si>
  <si>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</si>
  <si>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</si>
  <si>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</si>
  <si>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</si>
  <si>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</si>
  <si>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</si>
  <si>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</si>
  <si>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</si>
  <si>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</si>
  <si>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</si>
  <si>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</si>
  <si>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</si>
  <si>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</si>
  <si>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</si>
  <si>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</si>
  <si>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</si>
  <si>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</si>
  <si>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</si>
  <si>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</si>
  <si>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</si>
  <si>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</si>
  <si>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</si>
  <si>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</si>
  <si>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</si>
  <si>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</si>
  <si>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</si>
  <si>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</si>
  <si>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</si>
  <si>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</si>
  <si>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</si>
  <si>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</si>
  <si>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</si>
  <si>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</si>
  <si>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</si>
  <si>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</si>
  <si>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</si>
  <si>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</si>
  <si>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</si>
  <si>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</si>
  <si>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</si>
  <si>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</si>
  <si>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</si>
  <si>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</si>
  <si>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</si>
  <si>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</si>
  <si>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</si>
  <si>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</si>
  <si>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</si>
  <si>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</si>
  <si>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</si>
  <si>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</si>
  <si>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</si>
  <si>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</si>
  <si>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</si>
  <si>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</si>
  <si>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</si>
  <si>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</si>
  <si>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</si>
  <si>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</si>
  <si>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</si>
  <si>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</si>
  <si>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</si>
  <si>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</si>
  <si>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</si>
  <si>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</si>
  <si>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</si>
  <si>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</si>
  <si>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</si>
  <si>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</si>
  <si>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</si>
  <si>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</si>
  <si>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</si>
  <si>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</si>
  <si>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</si>
  <si>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</si>
  <si>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</si>
  <si>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</si>
  <si>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</si>
  <si>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</si>
  <si>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</si>
  <si>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</si>
  <si>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</si>
  <si>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</si>
  <si>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</si>
  <si>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</si>
  <si>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</si>
  <si>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</si>
  <si>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</si>
  <si>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</si>
  <si>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</si>
  <si>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</si>
  <si>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</si>
  <si>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</si>
  <si>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</si>
  <si>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</si>
  <si>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</si>
  <si>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</si>
  <si>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</si>
  <si>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</si>
  <si>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</si>
  <si>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</si>
  <si>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</si>
  <si>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</si>
  <si>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</si>
  <si>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</si>
  <si>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</si>
  <si>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</si>
  <si>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</si>
  <si>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</si>
  <si>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</si>
  <si>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</si>
  <si>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</si>
  <si>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</si>
  <si>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</si>
  <si>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</si>
  <si>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</si>
  <si>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</si>
  <si>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</si>
  <si>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</si>
  <si>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</si>
  <si>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</si>
  <si>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</si>
  <si>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</si>
  <si>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</si>
  <si>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</si>
  <si>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</si>
  <si>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</si>
  <si>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</si>
  <si>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</si>
  <si>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</si>
  <si>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</si>
  <si>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</si>
  <si>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</si>
  <si>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</si>
  <si>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</si>
  <si>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</si>
  <si>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</si>
  <si>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</si>
  <si>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</si>
  <si>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</si>
  <si>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</si>
  <si>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</si>
  <si>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</si>
  <si>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</si>
  <si>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</si>
  <si>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</si>
  <si>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</si>
  <si>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</si>
  <si>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</si>
  <si>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</si>
  <si>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</si>
  <si>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</si>
  <si>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</si>
  <si>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</si>
  <si>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</si>
  <si>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</si>
  <si>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</si>
  <si>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</si>
  <si>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</si>
  <si>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</si>
  <si>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</si>
  <si>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</si>
  <si>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</si>
  <si>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</si>
  <si>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</si>
  <si>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</si>
  <si>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</si>
  <si>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</si>
  <si>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</si>
  <si>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</si>
  <si>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</si>
  <si>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</si>
  <si>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</si>
  <si>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</si>
  <si>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</si>
  <si>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</si>
  <si>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</si>
  <si>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</si>
  <si>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</si>
  <si>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</si>
  <si>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</si>
  <si>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</si>
  <si>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</si>
  <si>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</si>
  <si>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</si>
  <si>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</si>
  <si>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</si>
  <si>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</si>
  <si>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</si>
  <si>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</si>
  <si>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</si>
  <si>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</si>
  <si>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</si>
  <si>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</si>
  <si>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</si>
  <si>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</si>
  <si>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</si>
  <si>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</si>
  <si>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</si>
  <si>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</si>
  <si>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</si>
  <si>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</si>
  <si>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</si>
  <si>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</si>
  <si>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</si>
  <si>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</si>
  <si>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</si>
  <si>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</si>
  <si>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</si>
  <si>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</si>
  <si>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</si>
  <si>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</si>
  <si>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</si>
  <si>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</si>
  <si>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</si>
  <si>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</si>
  <si>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</si>
  <si>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</si>
  <si>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</si>
  <si>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</si>
  <si>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</si>
  <si>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</si>
  <si>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</si>
  <si>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</si>
  <si>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</si>
  <si>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</si>
  <si>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</si>
  <si>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</si>
  <si>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</si>
  <si>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</si>
  <si>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</si>
  <si>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</si>
  <si>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</si>
  <si>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</si>
  <si>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</si>
  <si>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</si>
  <si>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</si>
  <si>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</si>
  <si>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</si>
  <si>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</si>
  <si>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</si>
  <si>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</si>
  <si>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</si>
  <si>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</si>
  <si>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</si>
  <si>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</si>
  <si>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</si>
  <si>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</si>
  <si>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</si>
  <si>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</si>
  <si>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</si>
  <si>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</si>
  <si>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</si>
  <si>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</si>
  <si>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</si>
  <si>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</si>
  <si>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</si>
  <si>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</si>
  <si>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</si>
  <si>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</si>
  <si>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</si>
  <si>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</si>
  <si>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</si>
  <si>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</si>
  <si>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</si>
  <si>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</si>
  <si>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</si>
  <si>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</si>
  <si>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</si>
  <si>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</si>
  <si>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</si>
  <si>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</si>
  <si>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</si>
  <si>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</si>
  <si>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</si>
  <si>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</si>
  <si>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</si>
  <si>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</si>
  <si>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</si>
  <si>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</si>
  <si>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</si>
  <si>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</si>
  <si>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</si>
  <si>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</si>
  <si>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</si>
  <si>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</si>
  <si>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</si>
  <si>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</si>
  <si>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</si>
  <si>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</si>
  <si>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</si>
  <si>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</si>
  <si>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</si>
  <si>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</si>
  <si>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</si>
  <si>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</si>
  <si>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</si>
  <si>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</si>
  <si>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</si>
  <si>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</si>
  <si>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</si>
  <si>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</si>
  <si>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</si>
  <si>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</si>
  <si>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</si>
  <si>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</si>
  <si>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</si>
  <si>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</si>
  <si>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</si>
  <si>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</si>
  <si>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</si>
  <si>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</si>
  <si>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</si>
  <si>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</si>
  <si>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</si>
  <si>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</si>
  <si>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</si>
  <si>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</si>
  <si>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</si>
  <si>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</si>
  <si>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</si>
  <si>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</si>
  <si>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</si>
  <si>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</si>
  <si>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</si>
  <si>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</si>
  <si>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</si>
  <si>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</si>
  <si>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</si>
  <si>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</si>
  <si>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</si>
  <si>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</si>
  <si>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</si>
  <si>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</si>
  <si>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</si>
  <si>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</si>
  <si>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</si>
  <si>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</si>
  <si>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</si>
  <si>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</si>
  <si>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</si>
  <si>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</si>
  <si>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</si>
  <si>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</si>
  <si>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</si>
  <si>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</si>
  <si>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</si>
  <si>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</si>
  <si>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</si>
  <si>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</si>
  <si>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</si>
  <si>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</si>
  <si>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</si>
  <si>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</si>
  <si>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</si>
  <si>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</si>
  <si>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</si>
  <si>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</si>
  <si>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</si>
  <si>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</si>
  <si>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</si>
  <si>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</si>
  <si>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</si>
  <si>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</si>
  <si>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</si>
  <si>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</si>
  <si>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</si>
  <si>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</si>
  <si>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</si>
  <si>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</si>
  <si>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</si>
  <si>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</si>
  <si>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</si>
  <si>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</si>
  <si>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</si>
  <si>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</si>
  <si>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</si>
  <si>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</si>
  <si>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</si>
  <si>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</si>
  <si>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</si>
  <si>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</si>
  <si>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</si>
  <si>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</si>
  <si>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</si>
  <si>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</si>
  <si>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</si>
  <si>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</si>
  <si>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</si>
  <si>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</si>
  <si>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</si>
  <si>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</si>
  <si>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</si>
  <si>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</si>
  <si>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</si>
  <si>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</si>
  <si>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</si>
  <si>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</si>
  <si>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</si>
  <si>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</si>
  <si>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</si>
  <si>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</si>
  <si>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</si>
  <si>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</si>
  <si>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</si>
  <si>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</si>
  <si>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</si>
  <si>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</si>
  <si>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</si>
  <si>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</si>
  <si>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</si>
  <si>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</si>
  <si>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</si>
  <si>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</si>
  <si>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</si>
  <si>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</si>
  <si>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</si>
  <si>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</si>
  <si>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</si>
  <si>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</si>
  <si>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</si>
  <si>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</si>
  <si>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</si>
  <si>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</si>
  <si>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</si>
  <si>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</si>
  <si>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</si>
  <si>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</si>
  <si>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</si>
  <si>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</si>
  <si>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</si>
  <si>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</si>
  <si>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</si>
  <si>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</si>
  <si>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</si>
  <si>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</si>
  <si>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</si>
  <si>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</si>
  <si>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</si>
  <si>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</si>
  <si>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</si>
  <si>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</si>
  <si>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</si>
  <si>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</si>
  <si>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</si>
  <si>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</si>
  <si>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</si>
  <si>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</si>
  <si>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</si>
  <si>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</si>
  <si>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</si>
  <si>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</si>
  <si>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</si>
  <si>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</si>
  <si>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</si>
  <si>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</si>
  <si>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</si>
  <si>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</si>
  <si>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</si>
  <si>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</si>
  <si>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</si>
  <si>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</si>
  <si>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</si>
  <si>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</si>
  <si>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</si>
  <si>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</si>
  <si>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</si>
  <si>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</si>
  <si>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</si>
  <si>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</si>
  <si>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</si>
  <si>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</si>
  <si>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</si>
  <si>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</si>
  <si>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</si>
  <si>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</si>
  <si>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</si>
  <si>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</si>
  <si>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</si>
  <si>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</si>
  <si>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</si>
  <si>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</si>
  <si>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</si>
  <si>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</si>
  <si>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</si>
  <si>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</si>
  <si>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</si>
  <si>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</si>
  <si>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</si>
  <si>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</si>
  <si>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</si>
  <si>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</si>
  <si>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</si>
  <si>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</si>
  <si>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</si>
  <si>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</si>
  <si>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</si>
  <si>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</si>
  <si>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</si>
  <si>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</si>
  <si>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</si>
  <si>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</si>
  <si>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</si>
  <si>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</si>
  <si>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</si>
  <si>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</si>
  <si>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</si>
  <si>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</si>
  <si>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</si>
  <si>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</si>
  <si>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</si>
  <si>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</si>
  <si>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</si>
  <si>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</si>
  <si>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</si>
  <si>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</si>
  <si>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</si>
  <si>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</si>
  <si>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</si>
  <si>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</si>
  <si>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</si>
  <si>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</si>
  <si>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</si>
  <si>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</si>
  <si>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</si>
  <si>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</si>
  <si>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</si>
  <si>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</si>
  <si>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</si>
  <si>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</si>
  <si>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</si>
  <si>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</si>
  <si>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</si>
  <si>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</si>
  <si>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</si>
  <si>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</si>
  <si>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</si>
  <si>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</si>
  <si>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</si>
  <si>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</si>
  <si>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</si>
  <si>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</si>
  <si>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</si>
  <si>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</si>
  <si>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</si>
  <si>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</si>
  <si>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</si>
  <si>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</si>
  <si>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</si>
  <si>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</si>
  <si>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</si>
  <si>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</si>
  <si>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</si>
  <si>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</si>
  <si>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</si>
  <si>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</si>
  <si>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</si>
  <si>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</si>
  <si>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</si>
  <si>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</si>
  <si>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</si>
  <si>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</si>
  <si>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</si>
  <si>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</si>
  <si>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</si>
  <si>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</si>
  <si>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</si>
  <si>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</si>
  <si>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</si>
  <si>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</si>
  <si>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</si>
  <si>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</si>
  <si>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</si>
  <si>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</si>
  <si>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</si>
  <si>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</si>
  <si>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</si>
  <si>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</si>
  <si>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</si>
  <si>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</si>
  <si>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</si>
  <si>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</si>
  <si>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</si>
  <si>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</si>
  <si>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</si>
  <si>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</si>
  <si>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</si>
  <si>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</si>
  <si>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</si>
  <si>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</si>
  <si>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</si>
  <si>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</si>
  <si>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</si>
  <si>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</si>
  <si>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</si>
  <si>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</si>
  <si>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</si>
  <si>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</si>
  <si>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</si>
  <si>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</si>
  <si>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</si>
  <si>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</si>
  <si>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</si>
  <si>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</si>
  <si>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</si>
  <si>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</si>
  <si>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</si>
  <si>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</si>
  <si>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</si>
  <si>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</si>
  <si>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</si>
  <si>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</si>
  <si>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</si>
  <si>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</si>
  <si>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</si>
  <si>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</si>
  <si>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</si>
  <si>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</si>
  <si>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</si>
  <si>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</si>
  <si>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</si>
  <si>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</si>
  <si>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</si>
  <si>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</si>
  <si>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</si>
  <si>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</si>
  <si>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</si>
  <si>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</si>
  <si>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</si>
  <si>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</si>
  <si>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</si>
  <si>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</si>
  <si>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</si>
  <si>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</si>
  <si>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</si>
  <si>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</si>
  <si>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</si>
  <si>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</si>
  <si>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</si>
  <si>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</si>
  <si>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</si>
  <si>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</si>
  <si>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</si>
  <si>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</si>
  <si>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</si>
  <si>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</si>
  <si>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</si>
  <si>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</si>
  <si>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</si>
  <si>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</si>
  <si>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</si>
  <si>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</si>
  <si>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</si>
  <si>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</si>
  <si>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</si>
  <si>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</si>
  <si>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</si>
  <si>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</si>
  <si>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</si>
  <si>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</si>
  <si>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</si>
  <si>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</si>
  <si>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</si>
  <si>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</si>
  <si>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</si>
  <si>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</si>
  <si>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</si>
  <si>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</si>
  <si>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</si>
  <si>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</si>
  <si>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</si>
  <si>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</si>
  <si>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</si>
  <si>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</si>
  <si>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</si>
  <si>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</si>
  <si>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</si>
  <si>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</si>
  <si>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</si>
  <si>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</si>
  <si>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</si>
  <si>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</si>
  <si>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</si>
  <si>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</si>
  <si>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</si>
  <si>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</si>
  <si>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</si>
  <si>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</si>
  <si>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</si>
  <si>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</si>
  <si>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</si>
  <si>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</si>
  <si>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</si>
  <si>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</si>
  <si>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</si>
  <si>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</si>
  <si>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</si>
  <si>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</si>
  <si>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</si>
  <si>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</si>
  <si>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</si>
  <si>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</si>
  <si>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</si>
  <si>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</si>
  <si>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</si>
  <si>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</si>
  <si>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</si>
  <si>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</si>
  <si>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</si>
  <si>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</si>
  <si>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</si>
  <si>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</si>
  <si>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</si>
  <si>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</si>
  <si>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</si>
  <si>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</si>
  <si>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</si>
  <si>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</si>
  <si>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</si>
  <si>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</si>
  <si>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</si>
  <si>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</si>
  <si>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</si>
  <si>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</si>
  <si>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</si>
  <si>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</si>
  <si>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</si>
  <si>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</si>
  <si>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</si>
  <si>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</si>
  <si>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</si>
  <si>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</si>
  <si>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</si>
  <si>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</si>
  <si>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</si>
  <si>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</si>
  <si>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</si>
  <si>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</si>
  <si>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</si>
  <si>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</si>
  <si>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</si>
  <si>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</si>
  <si>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</si>
  <si>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</si>
  <si>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</si>
  <si>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</si>
  <si>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</si>
  <si>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</si>
  <si>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</si>
  <si>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</si>
  <si>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</si>
  <si>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</si>
  <si>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</si>
  <si>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</si>
  <si>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</si>
  <si>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</si>
  <si>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</si>
  <si>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</si>
  <si>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</si>
  <si>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</si>
  <si>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</si>
  <si>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</si>
  <si>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</si>
  <si>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</si>
  <si>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</si>
  <si>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</si>
  <si>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</si>
  <si>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</si>
  <si>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</si>
  <si>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</si>
  <si>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</si>
  <si>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</si>
  <si>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</si>
  <si>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</si>
  <si>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</si>
  <si>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</si>
  <si>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</si>
  <si>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</si>
  <si>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</si>
  <si>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</si>
  <si>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</si>
  <si>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</si>
  <si>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</si>
  <si>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</si>
  <si>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</si>
  <si>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</si>
  <si>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</si>
  <si>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</si>
  <si>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</si>
  <si>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</si>
  <si>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</si>
  <si>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</si>
  <si>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</si>
  <si>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</si>
  <si>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</si>
  <si>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</si>
  <si>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</si>
  <si>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</si>
  <si>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</si>
  <si>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</si>
  <si>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</si>
  <si>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</si>
  <si>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</si>
  <si>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</si>
  <si>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</si>
  <si>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</si>
  <si>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</si>
  <si>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</si>
  <si>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</si>
  <si>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</si>
  <si>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</si>
  <si>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</si>
  <si>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</si>
  <si>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</si>
  <si>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</si>
  <si>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</si>
  <si>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</si>
  <si>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</si>
  <si>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</si>
  <si>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</si>
  <si>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</si>
  <si>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</si>
  <si>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</si>
  <si>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</si>
  <si>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</si>
  <si>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</si>
  <si>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</si>
  <si>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</si>
  <si>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</si>
  <si>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</si>
  <si>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</si>
  <si>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</si>
  <si>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</si>
  <si>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</si>
  <si>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</si>
  <si>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</si>
  <si>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</si>
  <si>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</si>
  <si>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</si>
  <si>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</si>
  <si>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</si>
  <si>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</si>
  <si>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</si>
  <si>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</si>
  <si>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</si>
  <si>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</si>
  <si>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</si>
  <si>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</si>
  <si>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</si>
  <si>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</si>
  <si>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</si>
  <si>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</si>
  <si>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</si>
  <si>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</si>
  <si>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</si>
  <si>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</si>
  <si>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</si>
  <si>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</si>
  <si>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</si>
  <si>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</si>
  <si>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</si>
  <si>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</si>
  <si>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</si>
  <si>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</si>
  <si>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</si>
  <si>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</si>
  <si>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</si>
  <si>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</si>
  <si>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</si>
  <si>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</si>
  <si>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</si>
  <si>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</si>
  <si>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</si>
  <si>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</si>
  <si>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</si>
  <si>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</si>
  <si>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</si>
  <si>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</si>
  <si>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</si>
  <si>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</si>
  <si>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</si>
  <si>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</si>
  <si>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</si>
  <si>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</si>
  <si>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</si>
  <si>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</si>
  <si>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</si>
  <si>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</si>
  <si>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</si>
  <si>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</si>
  <si>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</si>
  <si>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</si>
  <si>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</si>
  <si>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</si>
  <si>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</si>
  <si>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</si>
  <si>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</si>
  <si>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</si>
  <si>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</si>
  <si>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</si>
  <si>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</si>
  <si>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</si>
  <si>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</si>
  <si>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</si>
  <si>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</si>
  <si>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</si>
  <si>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</si>
  <si>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</si>
  <si>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</si>
  <si>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</si>
  <si>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</si>
  <si>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</si>
  <si>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</si>
  <si>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</si>
  <si>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</si>
  <si>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</si>
  <si>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</si>
  <si>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</si>
  <si>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</si>
  <si>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</si>
  <si>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</si>
  <si>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</si>
  <si>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</si>
  <si>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</si>
  <si>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</si>
  <si>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</si>
  <si>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</si>
  <si>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</si>
  <si>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</si>
  <si>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</si>
  <si>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</si>
  <si>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</si>
  <si>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</si>
  <si>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</si>
  <si>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</si>
  <si>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</si>
  <si>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</si>
  <si>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</si>
  <si>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</si>
  <si>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</si>
  <si>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</si>
  <si>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</si>
  <si>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</si>
  <si>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</si>
  <si>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</si>
  <si>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</si>
  <si>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</si>
  <si>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</si>
  <si>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</si>
  <si>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</si>
  <si>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</si>
  <si>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</si>
  <si>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</si>
  <si>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</si>
  <si>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</si>
  <si>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</si>
  <si>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</si>
  <si>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</si>
  <si>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</si>
  <si>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</si>
  <si>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</si>
  <si>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</si>
  <si>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</si>
  <si>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</si>
  <si>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</si>
  <si>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</si>
  <si>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</si>
  <si>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</si>
  <si>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</si>
  <si>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</si>
  <si>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</si>
  <si>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</si>
  <si>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</si>
  <si>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</si>
  <si>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</si>
  <si>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</si>
  <si>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</si>
  <si>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</si>
  <si>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</si>
  <si>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</si>
  <si>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</si>
  <si>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</si>
  <si>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</si>
  <si>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</si>
  <si>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</si>
  <si>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</si>
  <si>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</si>
  <si>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</si>
  <si>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</si>
  <si>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</si>
  <si>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</si>
  <si>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</si>
  <si>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</si>
  <si>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</si>
  <si>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</si>
  <si>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</si>
  <si>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</si>
  <si>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</si>
  <si>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</si>
  <si>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</si>
  <si>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</si>
  <si>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</si>
  <si>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</si>
  <si>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</si>
  <si>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</si>
  <si>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</si>
  <si>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</si>
  <si>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</si>
  <si>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</si>
  <si>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</si>
  <si>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</si>
  <si>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</si>
  <si>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</si>
  <si>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</si>
  <si>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</si>
  <si>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</si>
  <si>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</si>
  <si>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</si>
  <si>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</si>
  <si>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</si>
  <si>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</si>
  <si>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</si>
  <si>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</si>
  <si>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</si>
  <si>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</si>
  <si>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</si>
  <si>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</si>
  <si>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</si>
  <si>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</si>
  <si>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</si>
  <si>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</si>
  <si>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</si>
  <si>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</si>
  <si>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</si>
  <si>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</si>
  <si>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</si>
  <si>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</si>
  <si>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</si>
  <si>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</si>
  <si>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</si>
  <si>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</si>
  <si>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</si>
  <si>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</si>
  <si>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</si>
  <si>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</si>
  <si>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</si>
  <si>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</si>
  <si>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</si>
  <si>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</si>
  <si>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</si>
  <si>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</si>
  <si>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</si>
  <si>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</si>
  <si>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</si>
  <si>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</si>
  <si>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</si>
  <si>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</si>
  <si>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</si>
  <si>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</si>
  <si>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</si>
  <si>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</si>
  <si>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</si>
  <si>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</si>
  <si>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</si>
  <si>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</si>
  <si>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</si>
  <si>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</si>
  <si>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</si>
  <si>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</si>
  <si>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</si>
  <si>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</si>
  <si>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</si>
  <si>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</si>
  <si>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</si>
  <si>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</si>
  <si>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</si>
  <si>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</si>
  <si>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</si>
  <si>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</si>
  <si>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</si>
  <si>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</si>
  <si>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</si>
  <si>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</si>
  <si>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</si>
  <si>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</si>
  <si>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</si>
  <si>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</si>
  <si>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</si>
  <si>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</si>
  <si>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</si>
  <si>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</si>
  <si>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</si>
  <si>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</si>
  <si>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</si>
  <si>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</si>
  <si>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</si>
  <si>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</si>
  <si>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</si>
  <si>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</si>
  <si>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</si>
  <si>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</si>
  <si>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</si>
  <si>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</si>
  <si>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</si>
  <si>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</si>
  <si>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</si>
  <si>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</si>
  <si>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</si>
  <si>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</si>
  <si>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</si>
  <si>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</si>
  <si>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</si>
  <si>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</si>
  <si>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</si>
  <si>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</si>
  <si>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</si>
  <si>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</si>
  <si>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</si>
  <si>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</si>
  <si>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</si>
  <si>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</si>
  <si>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</si>
  <si>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</si>
  <si>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</si>
  <si>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</si>
  <si>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</si>
  <si>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</si>
  <si>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</si>
  <si>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</si>
  <si>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</si>
  <si>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</si>
  <si>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</si>
  <si>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</si>
  <si>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</si>
  <si>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</si>
  <si>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</si>
  <si>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</si>
  <si>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</si>
  <si>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</si>
  <si>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</si>
  <si>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</si>
  <si>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</si>
  <si>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</si>
  <si>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</si>
  <si>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</si>
  <si>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</si>
  <si>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</si>
  <si>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</si>
  <si>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</si>
  <si>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</si>
  <si>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</si>
  <si>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</si>
  <si>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</si>
  <si>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</si>
  <si>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</si>
  <si>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</si>
  <si>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</si>
  <si>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</si>
  <si>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</si>
  <si>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</si>
  <si>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</si>
  <si>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</si>
  <si>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</si>
  <si>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</si>
  <si>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</si>
  <si>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</si>
  <si>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</si>
  <si>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</si>
  <si>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</si>
  <si>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</si>
  <si>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</si>
  <si>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</si>
  <si>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</si>
  <si>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</si>
  <si>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</si>
  <si>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</si>
  <si>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</si>
  <si>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</si>
  <si>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</si>
  <si>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</si>
  <si>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</si>
  <si>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</si>
  <si>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</si>
  <si>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</si>
  <si>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</si>
  <si>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</si>
  <si>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</si>
  <si>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</si>
  <si>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</si>
  <si>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</si>
  <si>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</si>
  <si>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</si>
  <si>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</si>
  <si>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</si>
  <si>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</si>
  <si>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</si>
  <si>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</si>
  <si>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</si>
  <si>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</si>
  <si>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</si>
  <si>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</si>
  <si>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</si>
  <si>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</si>
  <si>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</si>
  <si>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</si>
  <si>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</si>
  <si>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</si>
  <si>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</si>
  <si>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</si>
  <si>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</si>
  <si>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</si>
  <si>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</si>
  <si>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</si>
  <si>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</si>
  <si>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</si>
  <si>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</si>
  <si>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</si>
  <si>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</si>
  <si>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</si>
  <si>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</si>
  <si>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</si>
  <si>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</si>
  <si>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</si>
  <si>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</si>
  <si>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</si>
  <si>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</si>
  <si>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</si>
  <si>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</si>
  <si>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</si>
  <si>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</si>
  <si>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</si>
  <si>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</si>
  <si>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</si>
  <si>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</si>
  <si>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</si>
  <si>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</si>
  <si>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</si>
  <si>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</si>
  <si>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</si>
  <si>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</si>
  <si>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</si>
  <si>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</si>
  <si>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</si>
  <si>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</si>
  <si>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</si>
  <si>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</si>
  <si>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</si>
  <si>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</si>
  <si>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</si>
  <si>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</si>
  <si>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</si>
  <si>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</si>
  <si>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</si>
  <si>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</si>
  <si>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</si>
  <si>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</si>
  <si>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</si>
  <si>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</si>
  <si>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</si>
  <si>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</si>
  <si>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</si>
  <si>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</si>
  <si>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</si>
  <si>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</si>
  <si>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</si>
  <si>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</si>
  <si>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</si>
  <si>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</si>
  <si>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</si>
  <si>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</si>
  <si>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</si>
  <si>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</si>
  <si>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</si>
  <si>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</si>
  <si>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</si>
  <si>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</si>
  <si>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</si>
  <si>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</si>
  <si>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</si>
  <si>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</si>
  <si>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</si>
  <si>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</si>
  <si>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</si>
  <si>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</si>
  <si>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</si>
  <si>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</si>
  <si>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</si>
  <si>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</si>
  <si>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</si>
  <si>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</si>
  <si>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</si>
  <si>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</si>
  <si>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</si>
  <si>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</si>
  <si>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</si>
  <si>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</si>
  <si>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</si>
  <si>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</si>
  <si>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</si>
  <si>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</si>
  <si>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</si>
  <si>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</si>
  <si>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</si>
  <si>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</si>
  <si>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</si>
  <si>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</si>
  <si>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</si>
  <si>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</si>
  <si>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</si>
  <si>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</si>
  <si>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</si>
  <si>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</si>
  <si>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</si>
  <si>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</si>
  <si>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</si>
  <si>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</si>
  <si>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</si>
  <si>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</si>
  <si>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</si>
  <si>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</si>
  <si>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</si>
  <si>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</si>
  <si>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</si>
  <si>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</si>
  <si>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</si>
  <si>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</si>
  <si>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</si>
  <si>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</si>
  <si>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</si>
  <si>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</si>
  <si>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</si>
  <si>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</si>
  <si>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</si>
  <si>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</si>
  <si>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</si>
  <si>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</si>
  <si>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</si>
  <si>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</si>
  <si>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</si>
  <si>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</si>
  <si>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</si>
  <si>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</si>
  <si>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</si>
  <si>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</si>
  <si>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</si>
  <si>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</si>
  <si>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</si>
  <si>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</si>
  <si>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</si>
  <si>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</si>
  <si>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</si>
  <si>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</si>
  <si>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</si>
  <si>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</si>
  <si>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</si>
  <si>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</si>
  <si>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</si>
  <si>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</si>
  <si>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</si>
  <si>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</si>
  <si>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</si>
  <si>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</si>
  <si>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</si>
  <si>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</si>
  <si>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</si>
  <si>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</si>
  <si>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</si>
  <si>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</si>
  <si>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</si>
  <si>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</si>
  <si>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</si>
  <si>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</si>
  <si>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</si>
  <si>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</si>
  <si>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</si>
  <si>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</si>
  <si>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</si>
  <si>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</si>
  <si>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</si>
  <si>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</si>
  <si>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</si>
  <si>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</si>
  <si>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</si>
  <si>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</si>
  <si>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</si>
  <si>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</si>
  <si>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</si>
  <si>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</si>
  <si>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</si>
  <si>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</si>
  <si>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</si>
  <si>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</si>
  <si>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</si>
  <si>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</si>
  <si>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</si>
  <si>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</si>
  <si>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</si>
  <si>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</si>
  <si>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</si>
  <si>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</si>
  <si>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</si>
  <si>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</si>
  <si>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</si>
  <si>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</si>
  <si>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</si>
  <si>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</si>
  <si>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</si>
  <si>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</si>
  <si>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</si>
  <si>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</si>
  <si>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</si>
  <si>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</si>
  <si>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</si>
  <si>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</si>
  <si>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</si>
  <si>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</si>
  <si>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</si>
  <si>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</si>
  <si>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</si>
  <si>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</si>
  <si>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</si>
  <si>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</si>
  <si>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</si>
  <si>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</si>
  <si>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</si>
  <si>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</si>
  <si>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</si>
  <si>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</si>
  <si>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</si>
  <si>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</si>
  <si>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</si>
  <si>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</si>
  <si>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</si>
  <si>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</si>
  <si>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</si>
  <si>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</si>
  <si>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</si>
  <si>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</si>
  <si>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</si>
  <si>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</si>
  <si>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</si>
  <si>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</si>
  <si>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</si>
  <si>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</si>
  <si>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</si>
  <si>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</si>
  <si>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</si>
  <si>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</si>
  <si>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</si>
  <si>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</si>
  <si>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</si>
  <si>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</si>
  <si>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</si>
  <si>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</si>
  <si>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</si>
  <si>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</si>
  <si>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</si>
  <si>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</si>
  <si>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</si>
  <si>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</si>
  <si>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</si>
  <si>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</si>
  <si>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</si>
  <si>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</si>
  <si>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</si>
  <si>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</si>
  <si>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</si>
  <si>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</si>
  <si>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</si>
  <si>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</si>
  <si>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</si>
  <si>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</si>
  <si>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</si>
  <si>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</si>
  <si>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</si>
  <si>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</si>
  <si>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</si>
  <si>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</si>
  <si>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</si>
  <si>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</si>
  <si>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</si>
  <si>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</si>
  <si>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</si>
  <si>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</si>
  <si>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</si>
  <si>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</si>
  <si>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</si>
  <si>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</si>
  <si>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</si>
  <si>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</si>
  <si>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</si>
  <si>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</si>
  <si>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</si>
  <si>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</si>
  <si>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</si>
  <si>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</si>
  <si>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</si>
  <si>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</si>
  <si>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</si>
  <si>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</si>
  <si>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</si>
  <si>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</si>
  <si>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</si>
  <si>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</si>
  <si>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</si>
  <si>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</si>
  <si>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</si>
  <si>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</si>
  <si>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</si>
  <si>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</si>
  <si>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</si>
  <si>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</si>
  <si>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</si>
  <si>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</si>
  <si>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</si>
  <si>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</si>
  <si>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</si>
  <si>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</si>
  <si>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</si>
  <si>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</si>
  <si>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</si>
  <si>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</si>
  <si>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</si>
  <si>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</si>
  <si>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</si>
  <si>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</si>
  <si>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</si>
  <si>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</si>
  <si>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</si>
  <si>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</si>
  <si>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</si>
  <si>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</si>
  <si>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</si>
  <si>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</si>
  <si>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</si>
  <si>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</si>
  <si>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</si>
  <si>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</si>
  <si>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</si>
  <si>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</si>
  <si>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</si>
  <si>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</si>
  <si>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</si>
  <si>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</si>
  <si>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</si>
  <si>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</si>
  <si>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</si>
  <si>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</si>
  <si>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</si>
  <si>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</si>
  <si>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</si>
  <si>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</si>
  <si>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</si>
  <si>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</si>
  <si>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</si>
  <si>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</si>
  <si>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</si>
  <si>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</si>
  <si>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</si>
  <si>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</si>
  <si>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</si>
  <si>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</si>
  <si>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</si>
  <si>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</si>
  <si>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</si>
  <si>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</si>
  <si>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</si>
  <si>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</si>
  <si>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</si>
  <si>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</si>
  <si>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</si>
  <si>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</si>
  <si>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</si>
  <si>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</si>
  <si>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</si>
  <si>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</si>
  <si>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</si>
  <si>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</si>
  <si>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</si>
  <si>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</si>
  <si>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</si>
  <si>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</si>
  <si>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</si>
  <si>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</si>
  <si>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</si>
  <si>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</si>
  <si>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</si>
  <si>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</si>
  <si>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</si>
  <si>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</si>
  <si>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</si>
  <si>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</si>
  <si>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</si>
  <si>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</si>
  <si>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</si>
  <si>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</si>
  <si>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</si>
  <si>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</si>
  <si>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</si>
  <si>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</si>
  <si>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</si>
  <si>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</si>
  <si>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</si>
  <si>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</si>
  <si>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</si>
  <si>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</si>
  <si>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</si>
  <si>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</si>
  <si>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</si>
  <si>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</si>
  <si>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</si>
  <si>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</si>
  <si>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</si>
  <si>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</si>
  <si>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</si>
  <si>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</si>
  <si>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</si>
  <si>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</si>
  <si>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</si>
  <si>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</si>
  <si>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</si>
  <si>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</si>
  <si>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</si>
  <si>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</si>
  <si>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</si>
  <si>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</si>
  <si>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</si>
  <si>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</si>
  <si>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</si>
  <si>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</si>
  <si>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</si>
  <si>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</si>
  <si>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</si>
  <si>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</si>
  <si>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</si>
  <si>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</si>
  <si>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</si>
  <si>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</si>
  <si>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</si>
  <si>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</si>
  <si>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</si>
  <si>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</si>
  <si>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</si>
  <si>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</si>
  <si>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</si>
  <si>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</si>
  <si>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</si>
  <si>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</si>
  <si>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</si>
  <si>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</si>
  <si>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</si>
  <si>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</si>
  <si>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</si>
  <si>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</si>
  <si>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</si>
  <si>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</si>
  <si>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</si>
  <si>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</si>
  <si>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</si>
  <si>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</si>
  <si>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</si>
  <si>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</si>
  <si>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</si>
  <si>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</si>
  <si>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</si>
  <si>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</si>
  <si>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</si>
  <si>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</si>
  <si>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</si>
  <si>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</si>
  <si>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</si>
  <si>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</si>
  <si>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</si>
  <si>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</si>
  <si>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</si>
  <si>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</si>
  <si>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</si>
  <si>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</si>
  <si>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</si>
  <si>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</si>
  <si>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</si>
  <si>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</si>
  <si>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</si>
  <si>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</si>
  <si>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</si>
  <si>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</si>
  <si>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</si>
  <si>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</si>
  <si>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</si>
  <si>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</si>
  <si>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</si>
  <si>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</si>
  <si>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</si>
  <si>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</si>
  <si>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</si>
  <si>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</si>
  <si>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</si>
  <si>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</si>
  <si>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</si>
  <si>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</si>
  <si>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</si>
  <si>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</si>
  <si>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</si>
  <si>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</si>
  <si>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</si>
  <si>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</si>
  <si>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</si>
  <si>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</si>
  <si>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</si>
  <si>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</si>
  <si>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</si>
  <si>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</si>
  <si>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</si>
  <si>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</si>
  <si>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</si>
  <si>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</si>
  <si>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</si>
  <si>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</si>
  <si>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</si>
  <si>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</si>
  <si>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</si>
  <si>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</si>
  <si>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</si>
  <si>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</si>
  <si>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</si>
  <si>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</si>
  <si>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</si>
  <si>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</si>
  <si>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</si>
  <si>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</si>
  <si>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</si>
  <si>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</si>
  <si>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</si>
  <si>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</si>
  <si>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</si>
  <si>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</si>
  <si>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</si>
  <si>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</si>
  <si>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</si>
  <si>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</si>
  <si>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</si>
  <si>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</si>
  <si>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</si>
  <si>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</si>
  <si>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</si>
  <si>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</si>
  <si>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</si>
  <si>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</si>
  <si>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</si>
  <si>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</si>
  <si>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</si>
  <si>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</si>
  <si>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</si>
  <si>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</si>
  <si>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</si>
  <si>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</si>
  <si>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</si>
  <si>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</si>
  <si>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</si>
  <si>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</si>
  <si>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</si>
  <si>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</si>
  <si>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</si>
  <si>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</si>
  <si>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</si>
  <si>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</si>
  <si>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</si>
  <si>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</si>
  <si>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</si>
  <si>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</si>
  <si>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</si>
  <si>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</si>
  <si>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</si>
  <si>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</si>
  <si>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</si>
  <si>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</si>
  <si>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</si>
  <si>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</si>
  <si>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</si>
  <si>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</si>
  <si>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</si>
  <si>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</si>
  <si>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</si>
  <si>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</si>
  <si>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</si>
  <si>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</si>
  <si>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</si>
  <si>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</si>
  <si>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</si>
  <si>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</si>
  <si>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</si>
  <si>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</si>
  <si>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</si>
  <si>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</si>
  <si>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</si>
  <si>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</si>
  <si>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</si>
  <si>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</si>
  <si>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</si>
  <si>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</si>
  <si>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</si>
  <si>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</si>
  <si>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</si>
  <si>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</si>
  <si>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</si>
  <si>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</si>
  <si>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</si>
  <si>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</si>
  <si>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</si>
  <si>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</si>
  <si>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</si>
  <si>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</si>
  <si>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</si>
  <si>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</si>
  <si>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</si>
  <si>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</si>
  <si>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</si>
  <si>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</si>
  <si>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</si>
  <si>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</si>
  <si>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</si>
  <si>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</si>
  <si>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</si>
  <si>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</si>
  <si>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</si>
  <si>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</si>
  <si>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</si>
  <si>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</si>
  <si>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</si>
  <si>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</si>
  <si>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</si>
  <si>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</si>
  <si>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</si>
  <si>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</si>
  <si>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</si>
  <si>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</si>
  <si>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</si>
  <si>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</si>
  <si>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</si>
  <si>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</si>
  <si>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</si>
  <si>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</si>
  <si>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</si>
  <si>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</si>
  <si>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</si>
  <si>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</si>
  <si>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</si>
  <si>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</si>
  <si>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</si>
  <si>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</si>
  <si>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</si>
  <si>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</si>
  <si>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</si>
  <si>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</si>
  <si>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</si>
  <si>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</si>
  <si>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</si>
  <si>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</si>
  <si>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</si>
  <si>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</si>
  <si>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</si>
  <si>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</si>
  <si>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</si>
  <si>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</si>
  <si>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</si>
  <si>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</si>
  <si>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</si>
  <si>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</si>
  <si>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</si>
  <si>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</si>
  <si>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</si>
  <si>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</si>
  <si>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</si>
  <si>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</si>
  <si>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</si>
  <si>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</si>
  <si>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</si>
  <si>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</si>
  <si>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</si>
  <si>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</si>
  <si>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</si>
  <si>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</si>
  <si>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</si>
  <si>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</si>
  <si>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</si>
  <si>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</si>
  <si>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</si>
  <si>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</si>
  <si>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</si>
  <si>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</si>
  <si>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</si>
  <si>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</si>
  <si>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</si>
  <si>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</si>
  <si>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</si>
  <si>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</si>
  <si>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</si>
  <si>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</si>
  <si>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</si>
  <si>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</si>
  <si>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</si>
  <si>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</si>
  <si>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</si>
  <si>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</si>
  <si>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</si>
  <si>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</si>
  <si>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</si>
  <si>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</si>
  <si>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</si>
  <si>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</si>
  <si>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</si>
  <si>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</si>
  <si>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</si>
  <si>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</si>
  <si>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</si>
  <si>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</si>
  <si>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</si>
  <si>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</si>
  <si>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</si>
  <si>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</si>
  <si>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</si>
  <si>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</si>
  <si>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</si>
  <si>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</si>
  <si>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</si>
  <si>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</si>
  <si>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</si>
  <si>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</si>
  <si>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</si>
  <si>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</si>
  <si>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</si>
  <si>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</si>
  <si>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</si>
  <si>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</si>
  <si>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</si>
  <si>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</si>
  <si>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</si>
  <si>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</si>
  <si>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</si>
  <si>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</si>
  <si>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</si>
  <si>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</si>
  <si>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</si>
  <si>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</si>
  <si>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</si>
  <si>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</si>
  <si>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</si>
  <si>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</si>
  <si>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</si>
  <si>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</si>
  <si>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</si>
  <si>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</si>
  <si>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</si>
  <si>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</si>
  <si>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</si>
  <si>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</si>
  <si>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</si>
  <si>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</si>
  <si>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</si>
  <si>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</si>
  <si>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</si>
  <si>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</si>
  <si>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</si>
  <si>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</si>
  <si>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</si>
  <si>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</si>
  <si>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</si>
  <si>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</si>
  <si>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</si>
  <si>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</si>
  <si>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</si>
  <si>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</si>
  <si>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</si>
  <si>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</si>
  <si>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</si>
  <si>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</si>
  <si>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</si>
  <si>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</si>
  <si>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</si>
  <si>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</si>
  <si>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</si>
  <si>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</si>
  <si>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</si>
  <si>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</si>
  <si>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</si>
  <si>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</si>
  <si>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</si>
  <si>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</si>
  <si>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</si>
  <si>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</si>
  <si>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</si>
  <si>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</si>
  <si>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</si>
  <si>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</si>
  <si>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</si>
  <si>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</si>
  <si>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</si>
  <si>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</si>
  <si>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</si>
  <si>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</si>
  <si>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</si>
  <si>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</si>
  <si>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</si>
  <si>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</si>
  <si>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</si>
  <si>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</si>
  <si>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</si>
  <si>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</si>
  <si>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</si>
  <si>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</si>
  <si>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</si>
  <si>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</si>
  <si>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</si>
  <si>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</si>
  <si>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</si>
  <si>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</si>
  <si>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</si>
  <si>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</si>
  <si>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</si>
  <si>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</si>
  <si>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</si>
  <si>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</si>
  <si>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</si>
  <si>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</si>
  <si>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</si>
  <si>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</si>
  <si>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</si>
  <si>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</si>
  <si>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</si>
  <si>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</si>
  <si>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</si>
  <si>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</si>
  <si>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</si>
  <si>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</si>
  <si>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</si>
  <si>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</si>
  <si>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</si>
  <si>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</si>
  <si>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</si>
  <si>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</si>
  <si>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</si>
  <si>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</si>
  <si>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</si>
  <si>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</si>
  <si>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</si>
  <si>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</si>
  <si>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</si>
  <si>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</si>
  <si>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</si>
  <si>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</si>
  <si>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</si>
  <si>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</si>
  <si>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</si>
  <si>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</si>
  <si>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</si>
  <si>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</si>
  <si>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</si>
  <si>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</si>
  <si>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</si>
  <si>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</si>
  <si>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</si>
  <si>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</si>
  <si>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</si>
  <si>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</si>
  <si>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</si>
  <si>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</si>
  <si>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</si>
  <si>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</si>
  <si>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</si>
  <si>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</si>
  <si>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</si>
  <si>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</si>
  <si>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</si>
  <si>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</si>
  <si>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</si>
  <si>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</si>
  <si>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</si>
  <si>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</si>
  <si>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</si>
  <si>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</si>
  <si>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</si>
  <si>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</si>
  <si>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</si>
  <si>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</si>
  <si>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</si>
  <si>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</si>
  <si>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</si>
  <si>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</si>
  <si>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</si>
  <si>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</si>
  <si>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</si>
  <si>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</si>
  <si>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</si>
  <si>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</si>
  <si>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</si>
  <si>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</si>
  <si>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</si>
  <si>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</si>
  <si>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</si>
  <si>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</si>
  <si>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</si>
  <si>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</si>
  <si>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</si>
  <si>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</si>
  <si>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</si>
  <si>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</si>
  <si>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</si>
  <si>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</si>
  <si>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</si>
  <si>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</si>
  <si>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</si>
  <si>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</si>
  <si>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</si>
  <si>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</si>
  <si>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</si>
  <si>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</si>
  <si>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</si>
  <si>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</si>
  <si>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</si>
  <si>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</si>
  <si>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</si>
  <si>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</si>
  <si>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</si>
  <si>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</si>
  <si>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</si>
  <si>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</si>
  <si>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</si>
  <si>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</si>
  <si>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</si>
  <si>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</si>
  <si>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</si>
  <si>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</si>
  <si>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</si>
  <si>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</si>
  <si>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</si>
  <si>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</si>
  <si>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</si>
  <si>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</si>
  <si>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</si>
  <si>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</si>
  <si>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</si>
  <si>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</si>
  <si>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</si>
  <si>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</si>
  <si>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</si>
  <si>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</si>
  <si>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</si>
  <si>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</si>
  <si>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</si>
  <si>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</si>
  <si>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</si>
  <si>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</si>
  <si>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</si>
  <si>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</si>
  <si>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</si>
  <si>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</si>
  <si>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</si>
  <si>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</si>
  <si>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</si>
  <si>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</si>
  <si>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</si>
  <si>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</si>
  <si>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</si>
  <si>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</si>
  <si>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</si>
  <si>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</si>
  <si>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</si>
  <si>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</si>
  <si>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</si>
  <si>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</si>
  <si>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</si>
  <si>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</si>
  <si>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</si>
  <si>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</si>
  <si>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</si>
  <si>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</si>
  <si>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</si>
  <si>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</si>
  <si>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</si>
  <si>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</si>
  <si>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</si>
  <si>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</si>
  <si>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</si>
  <si>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</si>
  <si>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</si>
  <si>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</si>
  <si>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</si>
  <si>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</si>
  <si>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</si>
  <si>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</si>
  <si>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</si>
  <si>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</si>
  <si>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</si>
  <si>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</si>
  <si>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</si>
  <si>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</si>
  <si>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</si>
  <si>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</si>
  <si>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</si>
  <si>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</si>
  <si>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</si>
  <si>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</si>
  <si>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</si>
  <si>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</si>
  <si>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</si>
  <si>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</si>
  <si>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</si>
  <si>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</si>
  <si>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</si>
  <si>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</si>
  <si>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</si>
  <si>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</si>
  <si>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</si>
  <si>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</si>
  <si>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</si>
  <si>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</si>
  <si>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</si>
  <si>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</si>
  <si>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</si>
  <si>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</si>
  <si>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</si>
  <si>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</si>
  <si>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</si>
  <si>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</si>
  <si>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</si>
  <si>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</si>
  <si>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</si>
  <si>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</si>
  <si>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</si>
  <si>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</si>
  <si>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</si>
  <si>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</si>
  <si>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</si>
  <si>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</si>
  <si>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</si>
  <si>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</si>
  <si>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</si>
  <si>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</si>
  <si>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</si>
  <si>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</si>
  <si>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</si>
  <si>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</si>
  <si>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</si>
  <si>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</si>
  <si>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</si>
  <si>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</si>
  <si>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</si>
  <si>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</si>
  <si>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</si>
  <si>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</si>
  <si>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</si>
  <si>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</si>
  <si>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</si>
  <si>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</si>
  <si>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</si>
  <si>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</si>
  <si>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</si>
  <si>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</si>
  <si>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</si>
  <si>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</si>
  <si>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</si>
  <si>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</si>
  <si>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</si>
  <si>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</si>
  <si>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</si>
  <si>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</si>
  <si>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</si>
  <si>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</si>
  <si>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</si>
  <si>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</si>
  <si>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</si>
  <si>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</si>
  <si>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</si>
  <si>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</si>
  <si>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</si>
  <si>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</si>
  <si>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</si>
  <si>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</si>
  <si>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</si>
  <si>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</si>
  <si>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</si>
  <si>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</si>
  <si>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</si>
  <si>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</si>
  <si>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</si>
  <si>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</si>
  <si>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</si>
  <si>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</si>
  <si>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</si>
  <si>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</si>
  <si>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</si>
  <si>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</si>
  <si>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</si>
  <si>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</si>
  <si>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</si>
  <si>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</si>
  <si>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</si>
  <si>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</si>
  <si>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</si>
  <si>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</si>
  <si>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</si>
  <si>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</si>
  <si>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</si>
  <si>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</si>
  <si>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</si>
  <si>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</si>
  <si>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</si>
  <si>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</si>
  <si>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</si>
  <si>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</si>
  <si>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</si>
  <si>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</si>
  <si>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</si>
  <si>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</si>
  <si>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</si>
  <si>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</si>
  <si>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</si>
  <si>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</si>
  <si>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</si>
  <si>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</si>
  <si>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</si>
  <si>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</si>
  <si>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</si>
  <si>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</si>
  <si>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</si>
  <si>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</si>
  <si>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</si>
  <si>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</si>
  <si>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</si>
  <si>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</si>
  <si>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</si>
  <si>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</si>
  <si>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</si>
  <si>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</si>
  <si>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</si>
  <si>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</si>
  <si>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</si>
  <si>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</si>
  <si>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</si>
  <si>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</si>
  <si>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</si>
  <si>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</si>
  <si>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</si>
  <si>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</si>
  <si>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</si>
  <si>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</si>
  <si>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</si>
  <si>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</si>
  <si>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</si>
  <si>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</si>
  <si>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</si>
  <si>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</si>
  <si>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</si>
  <si>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</si>
  <si>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</si>
  <si>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</si>
  <si>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</si>
  <si>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</si>
  <si>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</si>
  <si>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</si>
  <si>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</si>
  <si>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</si>
  <si>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</si>
  <si>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</si>
  <si>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</si>
  <si>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</si>
  <si>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</si>
  <si>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</si>
  <si>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</si>
  <si>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</si>
  <si>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</si>
  <si>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</si>
  <si>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</si>
  <si>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</si>
  <si>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</si>
  <si>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</si>
  <si>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</si>
  <si>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</si>
  <si>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</si>
  <si>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</si>
  <si>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</si>
  <si>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</si>
  <si>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</si>
  <si>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</si>
  <si>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</si>
  <si>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</si>
  <si>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</si>
  <si>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</si>
  <si>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</si>
  <si>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</si>
  <si>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</si>
  <si>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</si>
  <si>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</si>
  <si>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</si>
  <si>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</si>
  <si>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</si>
  <si>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</si>
  <si>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</si>
  <si>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</si>
  <si>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</si>
  <si>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</si>
  <si>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</si>
  <si>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</si>
  <si>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</si>
  <si>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</si>
  <si>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</si>
  <si>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</si>
  <si>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</si>
  <si>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</si>
  <si>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</si>
  <si>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</si>
  <si>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</si>
  <si>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</si>
  <si>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</si>
  <si>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</si>
  <si>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</si>
  <si>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</si>
  <si>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</si>
  <si>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</si>
  <si>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</si>
  <si>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</si>
  <si>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</si>
  <si>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</si>
  <si>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</si>
  <si>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</si>
  <si>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</si>
  <si>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</si>
  <si>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</si>
  <si>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</si>
  <si>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</si>
  <si>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</si>
  <si>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</si>
  <si>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</si>
  <si>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</si>
  <si>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</si>
  <si>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</si>
  <si>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</si>
  <si>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</si>
  <si>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</si>
  <si>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</si>
  <si>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</si>
  <si>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</si>
  <si>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</si>
  <si>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</si>
  <si>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</si>
  <si>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</si>
  <si>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</si>
  <si>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</si>
  <si>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</si>
  <si>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</si>
  <si>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</si>
  <si>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</si>
  <si>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</si>
  <si>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</si>
  <si>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</si>
  <si>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</si>
  <si>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</si>
  <si>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</si>
  <si>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</si>
  <si>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</si>
  <si>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</si>
  <si>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</si>
  <si>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</si>
  <si>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</si>
  <si>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</si>
  <si>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</si>
  <si>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</si>
  <si>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</si>
  <si>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</si>
  <si>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</si>
  <si>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</si>
  <si>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</si>
  <si>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</si>
  <si>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</si>
  <si>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</si>
  <si>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</si>
  <si>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</si>
  <si>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</si>
  <si>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</si>
  <si>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</si>
  <si>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</si>
  <si>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</si>
  <si>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</si>
  <si>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</si>
  <si>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</si>
  <si>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</si>
  <si>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</si>
  <si>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</si>
  <si>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</si>
  <si>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</si>
  <si>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</si>
  <si>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</si>
  <si>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</si>
  <si>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</si>
  <si>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</si>
  <si>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</si>
  <si>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</si>
  <si>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</si>
  <si>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</si>
  <si>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</si>
  <si>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</si>
  <si>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</si>
  <si>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</si>
  <si>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</si>
  <si>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</si>
  <si>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</si>
  <si>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</si>
  <si>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</si>
  <si>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</si>
  <si>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</si>
  <si>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</si>
  <si>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</si>
  <si>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</si>
  <si>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</si>
  <si>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</si>
  <si>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</si>
  <si>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</si>
  <si>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</si>
  <si>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</si>
  <si>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</si>
  <si>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</si>
  <si>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</si>
  <si>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</si>
  <si>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</si>
  <si>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</si>
  <si>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</si>
  <si>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</si>
  <si>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</si>
  <si>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</si>
  <si>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</si>
  <si>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</si>
  <si>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</si>
  <si>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</si>
  <si>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</si>
  <si>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</si>
  <si>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</si>
  <si>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</si>
  <si>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</si>
  <si>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</si>
  <si>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</si>
  <si>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</si>
  <si>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</si>
  <si>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</si>
  <si>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</si>
  <si>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</si>
  <si>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</si>
  <si>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</si>
  <si>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</si>
  <si>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</si>
  <si>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</si>
  <si>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</si>
  <si>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</si>
  <si>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</si>
  <si>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</si>
  <si>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</si>
  <si>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</si>
  <si>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</si>
  <si>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</si>
  <si>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</si>
  <si>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</si>
  <si>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</si>
  <si>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</si>
  <si>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</si>
  <si>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</si>
  <si>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</si>
  <si>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</si>
  <si>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</si>
  <si>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</si>
  <si>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</si>
  <si>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</si>
  <si>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</si>
  <si>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</si>
  <si>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</si>
  <si>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</si>
  <si>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</si>
  <si>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</si>
  <si>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</si>
  <si>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</si>
  <si>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</si>
  <si>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</si>
  <si>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</si>
  <si>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</si>
  <si>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</si>
  <si>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</si>
  <si>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</si>
  <si>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</si>
  <si>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</si>
  <si>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</si>
  <si>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</si>
  <si>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</si>
  <si>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</si>
  <si>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</si>
  <si>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</si>
  <si>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</si>
  <si>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</si>
  <si>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</si>
  <si>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</si>
  <si>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</si>
  <si>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</si>
  <si>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</si>
  <si>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</si>
  <si>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</si>
  <si>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</si>
  <si>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</si>
  <si>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</si>
  <si>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</si>
  <si>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</si>
  <si>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</si>
  <si>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</si>
  <si>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</si>
  <si>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</si>
  <si>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</si>
  <si>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</si>
  <si>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</si>
  <si>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</si>
  <si>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</si>
  <si>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</si>
  <si>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</si>
  <si>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</si>
  <si>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</si>
  <si>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</si>
  <si>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</si>
  <si>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</si>
  <si>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</si>
  <si>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</si>
  <si>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</si>
  <si>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</si>
  <si>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</si>
  <si>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</si>
  <si>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</si>
  <si>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</si>
  <si>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</si>
  <si>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</si>
  <si>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</si>
  <si>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</si>
  <si>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</si>
  <si>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</si>
  <si>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</si>
  <si>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</si>
  <si>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</si>
  <si>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</si>
  <si>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</si>
  <si>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</si>
  <si>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</si>
  <si>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</si>
  <si>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</si>
  <si>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</si>
  <si>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</si>
  <si>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</si>
  <si>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</si>
  <si>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</si>
  <si>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</si>
  <si>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</si>
  <si>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</si>
  <si>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</si>
  <si>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</si>
  <si>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</si>
  <si>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</si>
  <si>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</si>
  <si>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</si>
  <si>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</si>
  <si>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</si>
  <si>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</si>
  <si>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</si>
  <si>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</si>
  <si>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</si>
  <si>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</si>
  <si>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</si>
  <si>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</si>
  <si>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</si>
  <si>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</si>
  <si>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</si>
  <si>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</si>
  <si>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</si>
  <si>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</si>
  <si>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</si>
  <si>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</si>
  <si>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</si>
  <si>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</si>
  <si>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</si>
  <si>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</si>
  <si>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</si>
  <si>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</si>
  <si>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</si>
  <si>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</si>
  <si>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</si>
  <si>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</si>
  <si>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</si>
  <si>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</si>
  <si>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</si>
  <si>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</si>
  <si>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</si>
  <si>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</si>
  <si>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</si>
  <si>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</si>
  <si>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</si>
  <si>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</si>
  <si>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</si>
  <si>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</si>
  <si>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</si>
  <si>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</si>
  <si>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</si>
  <si>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</si>
  <si>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</si>
  <si>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</si>
  <si>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</si>
  <si>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</si>
  <si>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</si>
  <si>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</si>
  <si>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</si>
  <si>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</si>
  <si>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</si>
  <si>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</si>
  <si>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</si>
  <si>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</si>
  <si>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</si>
  <si>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</si>
  <si>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</si>
  <si>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</si>
  <si>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</si>
  <si>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</si>
  <si>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</si>
  <si>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</si>
  <si>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</si>
  <si>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</si>
  <si>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</si>
  <si>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</si>
  <si>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</si>
  <si>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</si>
  <si>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</si>
  <si>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</si>
  <si>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</si>
  <si>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</si>
  <si>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</si>
  <si>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</si>
  <si>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</si>
  <si>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</si>
  <si>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</si>
  <si>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</si>
  <si>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</si>
  <si>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</si>
  <si>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</si>
  <si>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</si>
  <si>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</si>
  <si>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</si>
  <si>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</si>
  <si>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</si>
  <si>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</si>
  <si>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</si>
  <si>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</si>
  <si>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</si>
  <si>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</si>
  <si>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</si>
  <si>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</si>
  <si>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</si>
  <si>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</si>
  <si>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</si>
  <si>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</si>
  <si>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</si>
  <si>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</si>
  <si>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</si>
  <si>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</si>
  <si>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</si>
  <si>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</si>
  <si>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</si>
  <si>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</si>
  <si>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</si>
  <si>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</si>
  <si>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</si>
  <si>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</si>
  <si>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</si>
  <si>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</si>
  <si>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</si>
  <si>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</si>
  <si>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</si>
  <si>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</si>
  <si>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</si>
  <si>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</si>
  <si>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</si>
  <si>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</si>
  <si>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</si>
  <si>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</si>
  <si>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</si>
  <si>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</si>
  <si>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</si>
  <si>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</si>
  <si>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</si>
  <si>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</si>
  <si>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</si>
  <si>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</si>
  <si>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</si>
  <si>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</si>
  <si>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</si>
  <si>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</si>
  <si>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</si>
  <si>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</si>
  <si>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</si>
  <si>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</si>
  <si>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</si>
  <si>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</si>
  <si>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</si>
  <si>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</si>
  <si>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</si>
  <si>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</si>
  <si>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</si>
  <si>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</si>
  <si>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</si>
  <si>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</si>
  <si>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</si>
  <si>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</si>
  <si>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</si>
  <si>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</si>
  <si>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</si>
  <si>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</si>
  <si>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</si>
  <si>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</si>
  <si>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</si>
  <si>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</si>
  <si>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</si>
  <si>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</si>
  <si>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</si>
  <si>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</si>
  <si>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</si>
  <si>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</si>
  <si>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</si>
  <si>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</si>
  <si>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</si>
  <si>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</si>
  <si>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</si>
  <si>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</si>
  <si>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</si>
  <si>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</si>
  <si>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</si>
  <si>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</si>
  <si>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</si>
  <si>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</si>
  <si>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</si>
  <si>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</si>
  <si>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</si>
  <si>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</si>
  <si>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</si>
  <si>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</si>
  <si>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</si>
  <si>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</si>
  <si>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</si>
  <si>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</si>
  <si>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</si>
  <si>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</si>
  <si>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</si>
  <si>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</si>
  <si>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</si>
  <si>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</si>
  <si>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</si>
  <si>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</si>
  <si>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</si>
  <si>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</si>
  <si>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</si>
  <si>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</si>
  <si>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</si>
  <si>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</si>
  <si>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</si>
  <si>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</si>
  <si>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</si>
  <si>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</si>
  <si>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</si>
  <si>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</si>
  <si>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</si>
  <si>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</si>
  <si>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</si>
  <si>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</si>
  <si>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</si>
  <si>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</si>
  <si>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</si>
  <si>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</si>
  <si>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</si>
  <si>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</si>
  <si>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</si>
  <si>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</si>
  <si>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</si>
  <si>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</si>
  <si>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</si>
  <si>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</si>
  <si>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</si>
  <si>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</si>
  <si>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</si>
  <si>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</si>
  <si>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</si>
  <si>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</si>
  <si>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</si>
  <si>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</si>
  <si>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</si>
  <si>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</si>
  <si>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</si>
  <si>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</si>
  <si>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</si>
  <si>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</si>
  <si>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</si>
  <si>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</si>
  <si>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</si>
  <si>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</si>
  <si>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</si>
  <si>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</si>
  <si>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</si>
  <si>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</si>
  <si>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</si>
  <si>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</si>
  <si>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</si>
  <si>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</si>
  <si>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</si>
  <si>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</si>
  <si>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</si>
  <si>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</si>
  <si>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</si>
  <si>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</si>
  <si>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</si>
  <si>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</si>
  <si>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</si>
  <si>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</si>
  <si>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</si>
  <si>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</si>
  <si>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</si>
  <si>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</si>
  <si>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</si>
  <si>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</si>
  <si>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</si>
  <si>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</si>
  <si>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</si>
  <si>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</si>
  <si>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</si>
  <si>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</si>
  <si>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</si>
  <si>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</si>
  <si>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</si>
  <si>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</si>
  <si>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</si>
  <si>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</si>
  <si>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</si>
  <si>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</si>
  <si>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</si>
  <si>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</si>
  <si>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</si>
  <si>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</si>
  <si>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</si>
  <si>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</si>
  <si>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</si>
  <si>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</si>
  <si>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</si>
  <si>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</si>
  <si>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</si>
  <si>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</si>
  <si>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</si>
  <si>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</si>
  <si>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</si>
  <si>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</si>
  <si>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</si>
  <si>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</si>
  <si>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</si>
  <si>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</si>
  <si>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</si>
  <si>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</si>
  <si>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</si>
  <si>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</si>
  <si>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</si>
  <si>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</si>
  <si>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</si>
  <si>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</si>
  <si>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</si>
  <si>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</si>
  <si>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</si>
  <si>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</si>
  <si>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</si>
  <si>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</si>
  <si>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</si>
  <si>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</si>
  <si>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</si>
  <si>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</si>
  <si>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</si>
  <si>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</si>
  <si>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</si>
  <si>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</si>
  <si>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</si>
  <si>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</si>
  <si>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</si>
  <si>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</si>
  <si>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</si>
  <si>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</si>
  <si>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</si>
  <si>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</si>
  <si>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</si>
  <si>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</si>
  <si>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</si>
  <si>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</si>
  <si>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</si>
  <si>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</si>
  <si>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</si>
  <si>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</si>
  <si>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</si>
  <si>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</si>
  <si>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</si>
  <si>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</si>
  <si>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</si>
  <si>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</si>
  <si>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</si>
  <si>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</si>
  <si>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</si>
  <si>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</si>
  <si>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</si>
  <si>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</si>
  <si>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</si>
  <si>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</si>
  <si>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</si>
  <si>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</si>
  <si>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</si>
  <si>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</si>
  <si>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</si>
  <si>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</si>
  <si>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</si>
  <si>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</si>
  <si>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</si>
  <si>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</si>
  <si>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</si>
  <si>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</si>
  <si>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</si>
  <si>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</si>
  <si>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</si>
  <si>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</si>
  <si>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</si>
  <si>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</si>
  <si>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</si>
  <si>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</si>
  <si>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</si>
  <si>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</si>
  <si>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</si>
  <si>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</si>
  <si>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</si>
  <si>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</si>
  <si>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</si>
  <si>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</si>
  <si>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</si>
  <si>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</si>
  <si>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</si>
  <si>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</si>
  <si>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</si>
  <si>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</si>
  <si>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</si>
  <si>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</si>
  <si>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</si>
  <si>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</si>
  <si>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</si>
  <si>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</si>
  <si>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</si>
  <si>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</si>
  <si>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</si>
  <si>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</si>
  <si>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</si>
  <si>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</si>
  <si>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</si>
  <si>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</si>
  <si>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</si>
  <si>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</si>
  <si>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</si>
  <si>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</si>
  <si>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</si>
  <si>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</si>
  <si>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</si>
  <si>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</si>
  <si>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</si>
  <si>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</si>
  <si>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</si>
  <si>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</si>
  <si>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</si>
  <si>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</si>
  <si>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</si>
  <si>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</si>
  <si>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</si>
  <si>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</si>
  <si>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</si>
  <si>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</si>
  <si>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</si>
  <si>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</si>
  <si>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</si>
  <si>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</si>
  <si>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</si>
  <si>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</si>
  <si>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</si>
  <si>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</si>
  <si>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</si>
  <si>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</si>
  <si>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</si>
  <si>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</si>
  <si>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</si>
  <si>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</si>
  <si>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</si>
  <si>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</si>
  <si>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</si>
  <si>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</si>
  <si>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</si>
  <si>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</si>
  <si>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</si>
  <si>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</si>
  <si>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</si>
  <si>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</si>
  <si>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</si>
  <si>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</si>
  <si>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</si>
  <si>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</si>
  <si>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</si>
  <si>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</si>
  <si>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</si>
  <si>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</si>
  <si>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</si>
  <si>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</si>
  <si>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</si>
  <si>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</si>
  <si>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</si>
  <si>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</si>
  <si>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</si>
  <si>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</si>
  <si>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</si>
  <si>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</si>
  <si>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</si>
  <si>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</si>
  <si>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</si>
  <si>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</si>
  <si>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</si>
  <si>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</si>
  <si>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</si>
  <si>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</si>
  <si>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</si>
  <si>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</si>
  <si>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</si>
  <si>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</si>
  <si>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</si>
  <si>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</si>
  <si>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</si>
  <si>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</si>
  <si>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</si>
  <si>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</si>
  <si>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</si>
  <si>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</si>
  <si>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</si>
  <si>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</si>
  <si>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</si>
  <si>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</si>
  <si>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</si>
  <si>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</si>
  <si>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</si>
  <si>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</si>
  <si>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</si>
  <si>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</si>
  <si>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</si>
  <si>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</si>
  <si>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</si>
  <si>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</si>
  <si>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</si>
  <si>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</si>
  <si>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</si>
  <si>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</si>
  <si>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</si>
  <si>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</si>
  <si>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</si>
  <si>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</si>
  <si>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</si>
  <si>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</si>
  <si>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</si>
  <si>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</si>
  <si>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</si>
  <si>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</si>
  <si>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</si>
  <si>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</si>
  <si>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</si>
  <si>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</si>
  <si>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</si>
  <si>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</si>
  <si>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</si>
  <si>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</si>
  <si>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</si>
  <si>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</si>
  <si>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</si>
  <si>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</si>
  <si>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</si>
  <si>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</si>
  <si>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</si>
  <si>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</si>
  <si>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</si>
  <si>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</si>
  <si>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</si>
  <si>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</si>
  <si>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</si>
  <si>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</si>
  <si>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</si>
  <si>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</si>
  <si>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</si>
  <si>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</si>
  <si>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</si>
  <si>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</si>
  <si>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</si>
  <si>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</si>
  <si>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</si>
  <si>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</si>
  <si>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</si>
  <si>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</si>
  <si>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</si>
  <si>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</si>
  <si>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</si>
  <si>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</si>
  <si>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</si>
  <si>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</si>
  <si>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</si>
  <si>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</si>
  <si>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</si>
  <si>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</si>
  <si>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</si>
  <si>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</si>
  <si>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</si>
  <si>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</si>
  <si>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</si>
  <si>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</si>
  <si>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</si>
  <si>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</si>
  <si>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</si>
  <si>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</si>
  <si>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</si>
  <si>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</si>
  <si>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</si>
  <si>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</si>
  <si>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</si>
  <si>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</si>
  <si>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</si>
  <si>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</si>
  <si>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</si>
  <si>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</si>
  <si>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</si>
  <si>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</si>
  <si>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</si>
  <si>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</si>
  <si>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</si>
  <si>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</si>
  <si>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</si>
  <si>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</si>
  <si>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</si>
  <si>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</si>
  <si>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</si>
  <si>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</si>
  <si>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</si>
  <si>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</si>
  <si>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</si>
  <si>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</si>
  <si>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</si>
  <si>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</si>
  <si>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</si>
  <si>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</si>
  <si>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</si>
  <si>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</si>
  <si>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</si>
  <si>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</si>
  <si>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</si>
  <si>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</si>
  <si>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</si>
  <si>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</si>
  <si>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</si>
  <si>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</si>
  <si>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</si>
  <si>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</si>
  <si>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</si>
  <si>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</si>
  <si>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</si>
  <si>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</si>
  <si>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</si>
  <si>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</si>
  <si>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</si>
  <si>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</si>
  <si>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</si>
  <si>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</si>
  <si>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</si>
  <si>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</si>
  <si>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</si>
  <si>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</si>
  <si>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</si>
  <si>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</si>
  <si>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</si>
  <si>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</si>
  <si>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</si>
  <si>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</si>
  <si>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</si>
  <si>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</si>
  <si>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</si>
  <si>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</si>
  <si>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</si>
  <si>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</si>
  <si>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</si>
  <si>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</si>
  <si>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</si>
  <si>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</si>
  <si>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</si>
  <si>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</si>
  <si>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</si>
  <si>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</si>
  <si>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</si>
  <si>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</si>
  <si>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</si>
  <si>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</si>
  <si>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</si>
  <si>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</si>
  <si>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</si>
  <si>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</si>
  <si>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</si>
  <si>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</si>
  <si>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</si>
  <si>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</si>
  <si>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</si>
  <si>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</si>
  <si>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</si>
  <si>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</si>
  <si>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</si>
  <si>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</si>
  <si>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</si>
  <si>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</si>
  <si>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</si>
  <si>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</si>
  <si>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</si>
  <si>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</si>
  <si>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</si>
  <si>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</si>
  <si>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</si>
  <si>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</si>
  <si>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</si>
  <si>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</si>
  <si>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</si>
  <si>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</si>
  <si>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</si>
  <si>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</si>
  <si>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</si>
  <si>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</si>
  <si>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</si>
  <si>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</si>
  <si>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</si>
  <si>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</si>
  <si>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</si>
  <si>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</si>
  <si>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</si>
  <si>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</si>
  <si>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</si>
  <si>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</si>
  <si>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</si>
  <si>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</si>
  <si>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</si>
  <si>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</si>
  <si>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</si>
  <si>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</si>
  <si>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</si>
  <si>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</si>
  <si>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</si>
  <si>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</si>
  <si>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</si>
  <si>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</si>
  <si>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</si>
  <si>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</si>
  <si>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</si>
  <si>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</si>
  <si>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</si>
  <si>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</si>
  <si>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</si>
  <si>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</si>
  <si>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</si>
  <si>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</si>
  <si>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</si>
  <si>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</si>
  <si>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</si>
  <si>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</si>
  <si>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</si>
  <si>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</si>
  <si>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</si>
  <si>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</si>
  <si>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</si>
  <si>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</si>
  <si>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</si>
  <si>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</si>
  <si>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</si>
  <si>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</si>
  <si>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</si>
  <si>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</si>
  <si>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</si>
  <si>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</si>
  <si>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</si>
  <si>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</si>
  <si>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</si>
  <si>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</si>
  <si>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</si>
  <si>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</si>
  <si>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</si>
  <si>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</si>
  <si>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</si>
  <si>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</si>
  <si>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</si>
  <si>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</si>
  <si>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</si>
  <si>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</si>
  <si>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</si>
  <si>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</si>
  <si>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</si>
  <si>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</si>
  <si>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</si>
  <si>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</si>
  <si>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</si>
  <si>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</si>
  <si>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</si>
  <si>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</si>
  <si>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</si>
  <si>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</si>
  <si>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</si>
  <si>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</si>
  <si>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</si>
  <si>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</si>
  <si>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</si>
  <si>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</si>
  <si>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</si>
  <si>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</si>
  <si>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</si>
  <si>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</si>
  <si>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</si>
  <si>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</si>
  <si>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</si>
  <si>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</si>
  <si>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</si>
  <si>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</si>
  <si>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</si>
  <si>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</si>
  <si>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</si>
  <si>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</si>
  <si>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</si>
  <si>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</si>
  <si>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</si>
  <si>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</si>
  <si>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</si>
  <si>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</si>
  <si>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</si>
  <si>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</si>
  <si>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</si>
  <si>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</si>
  <si>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</si>
  <si>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</si>
  <si>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</si>
  <si>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</si>
  <si>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</si>
  <si>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</si>
  <si>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</si>
  <si>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</si>
  <si>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</si>
  <si>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</si>
  <si>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</si>
  <si>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</si>
  <si>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</si>
  <si>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</si>
  <si>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</si>
  <si>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</si>
  <si>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</si>
  <si>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</si>
  <si>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</si>
  <si>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</si>
  <si>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</si>
  <si>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</si>
  <si>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</si>
  <si>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</si>
  <si>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</si>
  <si>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</si>
  <si>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</si>
  <si>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</si>
  <si>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</si>
  <si>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</si>
  <si>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</si>
  <si>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</si>
  <si>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</si>
  <si>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</si>
  <si>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</si>
  <si>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</si>
  <si>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</si>
  <si>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</si>
  <si>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</si>
  <si>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</si>
  <si>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</si>
  <si>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</si>
  <si>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</si>
  <si>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</si>
  <si>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</si>
  <si>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</si>
  <si>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</si>
  <si>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</si>
  <si>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</si>
  <si>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</si>
  <si>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</si>
  <si>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</si>
  <si>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</si>
  <si>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</si>
  <si>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</si>
  <si>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</si>
  <si>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</si>
  <si>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</si>
  <si>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</si>
  <si>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</si>
  <si>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</si>
  <si>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</si>
  <si>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</si>
  <si>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</si>
  <si>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</si>
  <si>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</si>
  <si>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</si>
  <si>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</si>
  <si>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</si>
  <si>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</si>
  <si>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</si>
  <si>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</si>
  <si>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</si>
  <si>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</si>
  <si>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</si>
  <si>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</si>
  <si>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</si>
  <si>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</si>
  <si>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</si>
  <si>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</si>
  <si>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</si>
  <si>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</si>
  <si>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</si>
  <si>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</si>
  <si>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</si>
  <si>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</si>
  <si>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</si>
  <si>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</si>
  <si>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</si>
  <si>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</si>
  <si>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</si>
  <si>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</si>
  <si>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</si>
  <si>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</si>
  <si>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</si>
  <si>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</si>
  <si>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</si>
  <si>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</si>
  <si>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</si>
  <si>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</si>
  <si>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</si>
  <si>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</si>
  <si>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</si>
  <si>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</si>
  <si>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</si>
  <si>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</si>
  <si>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</si>
  <si>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</si>
  <si>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</si>
  <si>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</si>
  <si>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</si>
  <si>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</si>
  <si>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</si>
  <si>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</si>
  <si>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</si>
  <si>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</si>
  <si>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</si>
  <si>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</si>
  <si>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</si>
  <si>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</si>
  <si>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</si>
  <si>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</si>
  <si>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</si>
  <si>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</si>
  <si>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</si>
  <si>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</si>
  <si>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</si>
  <si>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</si>
  <si>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</si>
  <si>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</si>
  <si>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</si>
  <si>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</si>
  <si>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</si>
  <si>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</si>
  <si>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</si>
  <si>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</si>
  <si>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</si>
  <si>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</si>
  <si>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</si>
  <si>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</si>
  <si>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</si>
  <si>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</si>
  <si>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</si>
  <si>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</si>
  <si>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</si>
  <si>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</si>
  <si>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</si>
  <si>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</si>
  <si>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</si>
  <si>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</si>
  <si>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</si>
  <si>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</si>
  <si>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</si>
  <si>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</si>
  <si>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</si>
  <si>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</si>
  <si>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</si>
  <si>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</si>
  <si>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</si>
  <si>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</si>
  <si>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</si>
  <si>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</si>
  <si>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</si>
  <si>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</si>
  <si>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</si>
  <si>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</si>
  <si>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</si>
  <si>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</si>
  <si>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</si>
  <si>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</si>
  <si>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</si>
  <si>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</si>
  <si>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</si>
  <si>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</si>
  <si>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</si>
  <si>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</si>
  <si>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</si>
  <si>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</si>
  <si>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</si>
  <si>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</si>
  <si>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</si>
  <si>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</si>
  <si>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</si>
  <si>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</si>
  <si>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</si>
  <si>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</si>
  <si>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</si>
  <si>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</si>
  <si>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</si>
  <si>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</si>
  <si>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</si>
  <si>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</si>
  <si>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</si>
  <si>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</si>
  <si>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</si>
  <si>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</si>
  <si>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</si>
  <si>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</si>
  <si>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</si>
  <si>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</si>
  <si>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</si>
  <si>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</si>
  <si>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</si>
  <si>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</si>
  <si>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</si>
  <si>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</si>
  <si>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</si>
  <si>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</si>
  <si>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</si>
  <si>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</si>
  <si>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</si>
  <si>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</si>
  <si>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</si>
  <si>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</si>
  <si>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</si>
  <si>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</si>
  <si>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</si>
  <si>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</si>
  <si>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</si>
  <si>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</si>
  <si>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</si>
  <si>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</si>
  <si>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</si>
  <si>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</si>
  <si>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</si>
  <si>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</si>
  <si>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</si>
  <si>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</si>
  <si>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</si>
  <si>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</si>
  <si>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</si>
  <si>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</si>
  <si>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</si>
  <si>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</si>
  <si>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</si>
  <si>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</si>
  <si>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</si>
  <si>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</si>
  <si>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</si>
  <si>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</si>
  <si>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</si>
  <si>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</si>
  <si>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</si>
  <si>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</si>
  <si>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</si>
  <si>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</si>
  <si>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</si>
  <si>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</si>
  <si>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</si>
  <si>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</si>
  <si>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</si>
  <si>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</si>
  <si>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</si>
  <si>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</si>
  <si>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</si>
  <si>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</si>
  <si>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</si>
  <si>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</si>
  <si>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</si>
  <si>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</si>
  <si>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</si>
  <si>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</si>
  <si>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</si>
  <si>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</si>
  <si>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</si>
  <si>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</si>
  <si>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</si>
  <si>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</si>
  <si>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</si>
  <si>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</si>
  <si>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</si>
  <si>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</si>
  <si>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</si>
  <si>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</si>
  <si>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</si>
  <si>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</si>
  <si>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</si>
  <si>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</si>
  <si>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</si>
  <si>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</si>
  <si>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</si>
  <si>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</si>
  <si>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</si>
  <si>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</si>
  <si>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</si>
  <si>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</si>
  <si>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</si>
  <si>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</si>
  <si>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</si>
  <si>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</si>
  <si>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</si>
  <si>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</si>
  <si>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</si>
  <si>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</si>
  <si>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</si>
  <si>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</si>
  <si>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</si>
  <si>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</si>
  <si>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</si>
  <si>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</si>
  <si>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</si>
  <si>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</si>
  <si>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</si>
  <si>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</si>
  <si>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</si>
  <si>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</si>
  <si>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</si>
  <si>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</si>
  <si>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</si>
  <si>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</si>
  <si>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</si>
  <si>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</si>
  <si>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</si>
  <si>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</si>
  <si>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</si>
  <si>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</si>
  <si>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</si>
  <si>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</si>
  <si>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</si>
  <si>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</si>
  <si>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</si>
  <si>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</si>
  <si>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</si>
  <si>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</si>
  <si>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</si>
  <si>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</si>
  <si>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</si>
  <si>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</si>
  <si>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</si>
  <si>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</si>
  <si>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</si>
  <si>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</si>
  <si>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</si>
  <si>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</si>
  <si>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</si>
  <si>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</si>
  <si>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</si>
  <si>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</si>
  <si>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</si>
  <si>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</si>
  <si>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</si>
  <si>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</si>
  <si>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</si>
  <si>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</si>
  <si>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</si>
  <si>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</si>
  <si>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</si>
  <si>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</si>
  <si>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</si>
  <si>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</si>
  <si>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</si>
  <si>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</si>
  <si>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</si>
  <si>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</si>
  <si>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</si>
  <si>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</si>
  <si>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</si>
  <si>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</si>
  <si>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</si>
  <si>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</si>
  <si>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</si>
  <si>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</si>
  <si>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</si>
  <si>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</si>
  <si>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</si>
  <si>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</si>
  <si>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</si>
  <si>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</si>
  <si>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</si>
  <si>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</si>
  <si>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</si>
  <si>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</si>
  <si>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</si>
  <si>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</si>
  <si>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</si>
  <si>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</si>
  <si>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</si>
  <si>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</si>
  <si>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</si>
  <si>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</si>
  <si>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</si>
  <si>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</si>
  <si>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</si>
  <si>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</si>
  <si>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</si>
  <si>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</si>
  <si>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</si>
  <si>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</si>
  <si>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</si>
  <si>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</si>
  <si>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</si>
  <si>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</si>
  <si>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</si>
  <si>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</si>
  <si>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</si>
  <si>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</si>
  <si>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</si>
  <si>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</si>
  <si>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</si>
  <si>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</si>
  <si>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</si>
  <si>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</si>
  <si>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</si>
  <si>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</si>
  <si>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</si>
  <si>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</si>
  <si>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</si>
  <si>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</si>
  <si>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</si>
  <si>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</si>
  <si>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</si>
  <si>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</si>
  <si>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</si>
  <si>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</si>
  <si>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</si>
  <si>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</si>
  <si>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</si>
  <si>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</si>
  <si>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</si>
  <si>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</si>
  <si>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</si>
  <si>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</si>
  <si>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</si>
  <si>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</si>
  <si>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</si>
  <si>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</si>
  <si>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</si>
  <si>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</si>
  <si>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</si>
  <si>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</si>
  <si>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</si>
  <si>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</si>
  <si>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</si>
  <si>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</si>
  <si>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</si>
  <si>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</si>
  <si>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</si>
  <si>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</si>
  <si>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</si>
  <si>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</si>
  <si>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</si>
  <si>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</si>
  <si>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</si>
  <si>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</si>
  <si>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</si>
  <si>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</si>
  <si>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</si>
  <si>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</si>
  <si>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</si>
  <si>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</si>
  <si>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</si>
  <si>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</si>
  <si>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</si>
  <si>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</si>
  <si>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</si>
  <si>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</si>
  <si>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</si>
  <si>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</si>
  <si>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</si>
  <si>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</si>
  <si>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</si>
  <si>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</si>
  <si>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</si>
  <si>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</si>
  <si>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</si>
  <si>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</si>
  <si>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</si>
  <si>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</si>
  <si>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</si>
  <si>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</si>
  <si>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</si>
  <si>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</si>
  <si>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</si>
  <si>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</si>
  <si>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</si>
  <si>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</si>
  <si>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</si>
  <si>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</si>
  <si>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</si>
  <si>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</si>
  <si>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</si>
  <si>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</si>
  <si>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</si>
  <si>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</si>
  <si>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</si>
  <si>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</si>
  <si>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</si>
  <si>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</si>
  <si>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</si>
  <si>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</si>
  <si>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</si>
  <si>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</si>
  <si>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</si>
  <si>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</si>
  <si>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</si>
  <si>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</si>
  <si>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</si>
  <si>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</si>
  <si>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</si>
  <si>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</si>
  <si>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</si>
  <si>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</si>
  <si>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</si>
  <si>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</si>
  <si>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</si>
  <si>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</si>
  <si>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</si>
  <si>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</si>
  <si>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</si>
  <si>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</si>
  <si>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</si>
  <si>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</si>
  <si>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</si>
  <si>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</si>
  <si>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</si>
  <si>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</si>
  <si>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</si>
  <si>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</si>
  <si>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</si>
  <si>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</si>
  <si>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</si>
  <si>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</si>
  <si>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</si>
  <si>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</si>
  <si>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</si>
  <si>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</si>
  <si>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</si>
  <si>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</si>
  <si>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</si>
  <si>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</si>
  <si>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</si>
  <si>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</si>
  <si>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</si>
  <si>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</si>
  <si>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</si>
  <si>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</si>
  <si>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</si>
  <si>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</si>
  <si>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</si>
  <si>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</si>
  <si>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</si>
  <si>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</si>
  <si>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</si>
  <si>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</si>
  <si>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</si>
  <si>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</si>
  <si>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</si>
  <si>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</si>
  <si>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</si>
  <si>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</si>
  <si>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</si>
  <si>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</si>
  <si>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</si>
  <si>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</si>
  <si>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</si>
  <si>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</si>
  <si>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</si>
  <si>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</si>
  <si>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</si>
  <si>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</si>
  <si>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</si>
  <si>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</si>
  <si>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</si>
  <si>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</si>
  <si>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</si>
  <si>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</si>
  <si>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</si>
  <si>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</si>
  <si>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</si>
  <si>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</si>
  <si>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</si>
  <si>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</si>
  <si>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</si>
  <si>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</si>
  <si>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</si>
  <si>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</si>
  <si>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</si>
  <si>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</si>
  <si>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</si>
  <si>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</si>
  <si>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</si>
  <si>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</si>
  <si>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</si>
  <si>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</si>
  <si>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</si>
  <si>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</si>
  <si>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</si>
  <si>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</si>
  <si>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</si>
  <si>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</si>
  <si>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</si>
  <si>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</si>
  <si>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</si>
  <si>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</si>
  <si>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</si>
  <si>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</si>
  <si>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</si>
  <si>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</si>
  <si>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</si>
  <si>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</si>
  <si>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</si>
  <si>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</si>
  <si>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</si>
  <si>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</si>
  <si>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</si>
  <si>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</si>
  <si>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</si>
  <si>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</si>
  <si>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</si>
  <si>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</si>
  <si>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</si>
  <si>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</si>
  <si>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</si>
  <si>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</si>
  <si>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</si>
  <si>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</si>
  <si>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</si>
  <si>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</si>
  <si>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</si>
  <si>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</si>
  <si>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</si>
  <si>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</si>
  <si>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</si>
  <si>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</si>
  <si>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</si>
  <si>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</si>
  <si>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</si>
  <si>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</si>
  <si>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</si>
  <si>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</si>
  <si>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</si>
  <si>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</si>
  <si>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</si>
  <si>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</si>
  <si>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</si>
  <si>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</si>
  <si>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</si>
  <si>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</si>
  <si>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</si>
  <si>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</si>
  <si>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</si>
  <si>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</si>
  <si>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</si>
  <si>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</si>
  <si>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</si>
  <si>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</si>
  <si>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</si>
  <si>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</si>
  <si>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</si>
  <si>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</si>
  <si>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</si>
  <si>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</si>
  <si>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</si>
  <si>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</si>
  <si>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</si>
  <si>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</si>
  <si>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</si>
  <si>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</si>
  <si>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</si>
  <si>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</si>
  <si>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</si>
  <si>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</si>
  <si>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</si>
  <si>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</si>
  <si>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</si>
  <si>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</si>
  <si>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</si>
  <si>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</si>
  <si>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</si>
  <si>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</si>
  <si>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</si>
  <si>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</si>
  <si>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</si>
  <si>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</si>
  <si>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</si>
  <si>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</si>
  <si>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</si>
  <si>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</si>
  <si>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</si>
  <si>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</si>
  <si>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</si>
  <si>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</si>
  <si>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</si>
  <si>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</si>
  <si>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</si>
  <si>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</si>
  <si>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</si>
  <si>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</si>
  <si>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</si>
  <si>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</si>
  <si>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</si>
  <si>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</si>
  <si>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</si>
  <si>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</si>
  <si>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</si>
  <si>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</si>
  <si>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</si>
  <si>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</si>
  <si>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</si>
  <si>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</si>
  <si>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</si>
  <si>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</si>
  <si>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</si>
  <si>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</si>
  <si>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</si>
  <si>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</si>
  <si>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</si>
  <si>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</si>
  <si>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</si>
  <si>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</si>
  <si>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</si>
  <si>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</si>
  <si>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</si>
  <si>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</si>
  <si>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</si>
  <si>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</si>
  <si>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</si>
  <si>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</si>
  <si>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</si>
  <si>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</si>
  <si>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</si>
  <si>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</si>
  <si>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</si>
  <si>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</si>
  <si>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</si>
  <si>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</si>
  <si>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</si>
  <si>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</si>
  <si>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</si>
  <si>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</si>
  <si>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</si>
  <si>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</si>
  <si>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</si>
  <si>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</si>
  <si>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</si>
  <si>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</si>
  <si>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</si>
  <si>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</si>
  <si>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</si>
  <si>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</si>
  <si>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</si>
  <si>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</si>
  <si>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</si>
  <si>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</si>
  <si>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</si>
  <si>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</si>
  <si>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</si>
  <si>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</si>
  <si>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</si>
  <si>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</si>
  <si>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</si>
  <si>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</si>
  <si>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</si>
  <si>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</si>
  <si>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</si>
  <si>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</si>
  <si>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</si>
  <si>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</si>
  <si>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</si>
  <si>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</si>
  <si>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</si>
  <si>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</si>
  <si>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</si>
  <si>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</si>
  <si>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</si>
  <si>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</si>
  <si>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</si>
  <si>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</si>
  <si>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</si>
  <si>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</si>
  <si>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</si>
  <si>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</si>
  <si>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</si>
  <si>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</si>
  <si>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</si>
  <si>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</si>
  <si>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</si>
  <si>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</si>
  <si>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</si>
  <si>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</si>
  <si>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</si>
  <si>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</si>
  <si>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</si>
  <si>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</si>
  <si>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</si>
  <si>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</si>
  <si>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</si>
  <si>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</si>
  <si>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</si>
  <si>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</si>
  <si>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</si>
  <si>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</si>
  <si>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</si>
  <si>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</si>
  <si>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</si>
  <si>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</si>
  <si>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</si>
  <si>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</si>
  <si>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</si>
  <si>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</si>
  <si>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</si>
  <si>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</si>
  <si>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</si>
  <si>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</si>
  <si>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</si>
  <si>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</si>
  <si>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</si>
  <si>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</si>
  <si>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</si>
  <si>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</si>
  <si>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</si>
  <si>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</si>
  <si>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</si>
  <si>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</si>
  <si>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</si>
  <si>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</si>
  <si>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</si>
  <si>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</si>
  <si>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</si>
  <si>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</si>
  <si>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</si>
  <si>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</si>
  <si>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</si>
  <si>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</si>
  <si>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</si>
  <si>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</si>
  <si>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</si>
  <si>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</si>
  <si>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</si>
  <si>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</si>
  <si>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</si>
  <si>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</si>
  <si>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</si>
  <si>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</si>
  <si>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</si>
  <si>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</si>
  <si>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</si>
  <si>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</si>
  <si>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</si>
  <si>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</si>
  <si>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</si>
  <si>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</si>
  <si>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</si>
  <si>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</si>
  <si>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</si>
  <si>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</si>
  <si>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</si>
  <si>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</si>
  <si>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</si>
  <si>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</si>
  <si>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</si>
  <si>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</si>
  <si>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</si>
  <si>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</si>
  <si>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</si>
  <si>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</si>
  <si>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</si>
  <si>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</si>
  <si>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</si>
  <si>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</si>
  <si>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</si>
  <si>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</si>
  <si>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</si>
  <si>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</si>
  <si>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</si>
  <si>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</si>
  <si>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</si>
  <si>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</si>
  <si>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</si>
  <si>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</si>
  <si>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</si>
  <si>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</si>
  <si>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</si>
  <si>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</si>
  <si>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</si>
  <si>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</si>
  <si>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</si>
  <si>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</si>
  <si>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</si>
  <si>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</si>
  <si>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</si>
  <si>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</si>
  <si>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</si>
  <si>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</si>
  <si>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</si>
  <si>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</si>
  <si>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</si>
  <si>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</si>
  <si>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</si>
  <si>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</si>
  <si>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</si>
  <si>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</si>
  <si>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</si>
  <si>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</si>
  <si>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</si>
  <si>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</si>
  <si>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</si>
  <si>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</si>
  <si>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</si>
  <si>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</si>
  <si>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</si>
  <si>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</si>
  <si>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</si>
  <si>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</si>
  <si>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</si>
  <si>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</si>
  <si>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</si>
  <si>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</si>
  <si>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</si>
  <si>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</si>
  <si>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</si>
  <si>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</si>
  <si>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</si>
  <si>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</si>
  <si>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</si>
  <si>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</si>
  <si>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</si>
  <si>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</si>
  <si>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</si>
  <si>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</si>
  <si>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</si>
  <si>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</si>
  <si>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</si>
  <si>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</si>
  <si>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</si>
  <si>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</si>
  <si>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</si>
  <si>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</si>
  <si>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</si>
  <si>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</si>
  <si>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</si>
  <si>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</si>
  <si>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</si>
  <si>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</si>
  <si>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</si>
  <si>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</si>
  <si>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</si>
  <si>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</si>
  <si>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</si>
  <si>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</si>
  <si>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</si>
  <si>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</si>
  <si>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</si>
  <si>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</si>
  <si>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</si>
  <si>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</si>
  <si>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</si>
  <si>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</si>
  <si>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</si>
  <si>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</si>
  <si>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</si>
  <si>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</si>
  <si>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</si>
  <si>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</si>
  <si>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</si>
  <si>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</si>
  <si>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</si>
  <si>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</si>
  <si>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</si>
  <si>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</si>
  <si>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</si>
  <si>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</si>
  <si>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</si>
  <si>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</si>
  <si>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</si>
  <si>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</si>
  <si>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</si>
  <si>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</si>
  <si>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</si>
  <si>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</si>
  <si>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</si>
  <si>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</si>
  <si>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</si>
  <si>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</si>
  <si>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</si>
  <si>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</si>
  <si>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</si>
  <si>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</si>
  <si>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</si>
  <si>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</si>
  <si>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</si>
  <si>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</si>
  <si>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</si>
  <si>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</si>
  <si>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</si>
  <si>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</si>
  <si>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</si>
  <si>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</si>
  <si>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</si>
  <si>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</si>
  <si>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</si>
  <si>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</si>
  <si>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</si>
  <si>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</si>
  <si>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</si>
  <si>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</si>
  <si>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</si>
  <si>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</si>
  <si>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</si>
  <si>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</si>
  <si>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</si>
  <si>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</si>
  <si>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</si>
  <si>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</si>
  <si>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</si>
  <si>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</si>
  <si>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</si>
  <si>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</si>
  <si>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</si>
  <si>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</si>
  <si>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</si>
  <si>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</si>
  <si>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</si>
  <si>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</si>
  <si>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</si>
  <si>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</si>
  <si>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</si>
  <si>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</si>
  <si>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</si>
  <si>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</si>
  <si>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</si>
  <si>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</si>
  <si>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</si>
  <si>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</si>
  <si>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</si>
  <si>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</si>
  <si>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</si>
  <si>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</si>
  <si>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</si>
  <si>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</si>
  <si>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</si>
  <si>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</si>
  <si>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</si>
  <si>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</si>
  <si>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</si>
  <si>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</si>
  <si>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</si>
  <si>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</si>
  <si>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</si>
  <si>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</si>
  <si>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</si>
  <si>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</si>
  <si>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</si>
  <si>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</si>
  <si>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</si>
  <si>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</si>
  <si>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</si>
  <si>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</si>
  <si>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</si>
  <si>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</si>
  <si>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</si>
  <si>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</si>
  <si>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</si>
  <si>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</si>
  <si>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</si>
  <si>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</si>
  <si>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</si>
  <si>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</si>
  <si>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</si>
  <si>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</si>
  <si>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</si>
  <si>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</si>
  <si>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</si>
  <si>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</si>
  <si>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</si>
  <si>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</si>
  <si>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</si>
  <si>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</si>
  <si>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</si>
  <si>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</si>
  <si>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</si>
  <si>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</si>
  <si>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</si>
  <si>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</si>
  <si>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</si>
  <si>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</si>
  <si>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</si>
  <si>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</si>
  <si>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</si>
  <si>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</si>
  <si>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</si>
  <si>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</si>
  <si>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</si>
  <si>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</si>
  <si>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</si>
  <si>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</si>
  <si>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</si>
  <si>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</si>
  <si>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</si>
  <si>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</si>
  <si>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</si>
  <si>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</si>
  <si>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</si>
  <si>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</si>
  <si>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</si>
  <si>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</si>
  <si>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</si>
  <si>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</si>
  <si>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</si>
  <si>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</si>
  <si>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</si>
  <si>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</si>
  <si>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</si>
  <si>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</si>
  <si>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</si>
  <si>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</si>
  <si>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</si>
  <si>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</si>
  <si>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</si>
  <si>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</si>
  <si>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</si>
  <si>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</si>
  <si>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</si>
  <si>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</si>
  <si>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</si>
  <si>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</si>
  <si>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</si>
  <si>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</si>
  <si>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</si>
  <si>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</si>
  <si>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</si>
  <si>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</si>
  <si>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</si>
  <si>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</si>
  <si>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</si>
  <si>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</si>
  <si>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</si>
  <si>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</si>
  <si>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</si>
  <si>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</si>
  <si>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</si>
  <si>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</si>
  <si>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</si>
  <si>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</si>
  <si>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</si>
  <si>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</si>
  <si>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</si>
  <si>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</si>
  <si>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</si>
  <si>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</si>
  <si>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</si>
  <si>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</si>
  <si>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</si>
  <si>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</si>
  <si>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</si>
  <si>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</si>
  <si>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</si>
  <si>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</si>
  <si>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</si>
  <si>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</si>
  <si>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</si>
  <si>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</si>
  <si>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</si>
  <si>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</si>
  <si>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</si>
  <si>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</si>
  <si>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</si>
  <si>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</si>
  <si>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</si>
  <si>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</si>
  <si>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</si>
  <si>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</si>
  <si>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</si>
  <si>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</si>
  <si>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</si>
  <si>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</si>
  <si>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</si>
  <si>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</si>
  <si>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</si>
  <si>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</si>
  <si>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</si>
  <si>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</si>
  <si>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</si>
  <si>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</si>
  <si>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</si>
  <si>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</si>
  <si>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</si>
  <si>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</si>
  <si>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</si>
  <si>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</si>
  <si>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</si>
  <si>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</si>
  <si>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</si>
  <si>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</si>
  <si>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</si>
  <si>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</si>
  <si>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</si>
  <si>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</si>
  <si>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</si>
  <si>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</si>
  <si>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</si>
  <si>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</si>
  <si>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</si>
  <si>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</si>
  <si>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</si>
  <si>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</si>
  <si>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</si>
  <si>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</si>
  <si>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</si>
  <si>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</si>
  <si>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</si>
  <si>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</si>
  <si>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</si>
  <si>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</si>
  <si>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</si>
  <si>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</si>
  <si>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</si>
  <si>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</si>
  <si>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</si>
  <si>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</si>
  <si>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</si>
  <si>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</si>
  <si>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</si>
  <si>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</si>
  <si>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</si>
  <si>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</si>
  <si>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</si>
  <si>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</si>
  <si>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</si>
  <si>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</si>
  <si>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</si>
  <si>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</si>
  <si>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</si>
  <si>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</si>
  <si>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</si>
  <si>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</si>
  <si>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</si>
  <si>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</si>
  <si>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</si>
  <si>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</si>
  <si>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</si>
  <si>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</si>
  <si>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</si>
  <si>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</si>
  <si>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</si>
  <si>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</si>
  <si>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</si>
  <si>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</si>
  <si>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</si>
  <si>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</si>
  <si>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</si>
  <si>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</si>
  <si>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</si>
  <si>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</si>
  <si>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</si>
  <si>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</si>
  <si>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</si>
  <si>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</si>
  <si>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</si>
  <si>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</si>
  <si>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</si>
  <si>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</si>
  <si>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</si>
  <si>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</si>
  <si>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</si>
  <si>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</si>
  <si>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</si>
  <si>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</si>
  <si>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</si>
  <si>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</si>
  <si>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</si>
  <si>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</si>
  <si>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</si>
  <si>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</si>
  <si>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</si>
  <si>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</si>
  <si>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</si>
  <si>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</si>
  <si>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</si>
  <si>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</si>
  <si>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</si>
  <si>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</si>
  <si>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</si>
  <si>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</si>
  <si>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</si>
  <si>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</si>
  <si>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</si>
  <si>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</si>
  <si>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</si>
  <si>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</si>
  <si>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</si>
  <si>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</si>
  <si>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</si>
  <si>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</si>
  <si>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</si>
  <si>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</si>
  <si>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</si>
  <si>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</si>
  <si>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</si>
  <si>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</si>
  <si>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</si>
  <si>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</si>
  <si>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</si>
  <si>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</si>
  <si>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</si>
  <si>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</si>
  <si>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</si>
  <si>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</si>
  <si>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</si>
  <si>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</si>
  <si>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</si>
  <si>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</si>
  <si>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</si>
  <si>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</si>
  <si>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</si>
  <si>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</si>
  <si>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</si>
  <si>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</si>
  <si>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</si>
  <si>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</si>
  <si>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</si>
  <si>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</si>
  <si>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</si>
  <si>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</si>
  <si>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</si>
  <si>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</si>
  <si>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</si>
  <si>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</si>
  <si>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</si>
  <si>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</si>
  <si>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</si>
  <si>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</si>
  <si>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</si>
  <si>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</si>
  <si>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</si>
  <si>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</si>
  <si>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</si>
  <si>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</si>
  <si>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</si>
  <si>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</si>
  <si>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</si>
  <si>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</si>
  <si>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</si>
  <si>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</si>
  <si>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</si>
  <si>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</si>
  <si>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</si>
  <si>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</si>
  <si>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</si>
  <si>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</si>
  <si>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</si>
  <si>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</si>
  <si>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</si>
  <si>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</si>
  <si>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</si>
  <si>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</si>
  <si>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</si>
  <si>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</si>
  <si>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</si>
  <si>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</si>
  <si>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</si>
  <si>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</si>
  <si>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</si>
  <si>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</si>
  <si>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</si>
  <si>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</si>
  <si>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</si>
  <si>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</si>
  <si>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</si>
  <si>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</si>
  <si>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</si>
  <si>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</si>
  <si>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</si>
  <si>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</si>
  <si>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</si>
  <si>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</si>
  <si>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</si>
  <si>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</si>
  <si>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</si>
  <si>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</si>
  <si>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</si>
  <si>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</si>
  <si>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</si>
  <si>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</si>
  <si>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</si>
  <si>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</si>
  <si>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</si>
  <si>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</si>
  <si>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</si>
  <si>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</si>
  <si>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</si>
  <si>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</si>
  <si>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</si>
  <si>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</si>
  <si>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</si>
  <si>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</si>
  <si>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</si>
  <si>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</si>
  <si>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</si>
  <si>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</si>
  <si>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</si>
  <si>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</si>
  <si>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</si>
  <si>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</si>
  <si>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</si>
  <si>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</si>
  <si>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</si>
  <si>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</si>
  <si>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</si>
  <si>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</si>
  <si>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</si>
  <si>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</si>
  <si>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</si>
  <si>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</si>
  <si>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</si>
  <si>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</si>
  <si>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</si>
  <si>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</si>
  <si>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</si>
  <si>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</si>
  <si>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</si>
  <si>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</si>
  <si>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</si>
  <si>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</si>
  <si>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</si>
  <si>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</si>
  <si>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</si>
  <si>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</si>
  <si>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</si>
  <si>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</si>
  <si>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</si>
  <si>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</si>
  <si>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</si>
  <si>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</si>
  <si>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</si>
  <si>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</si>
  <si>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</si>
  <si>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</si>
  <si>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</si>
  <si>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</si>
  <si>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</si>
  <si>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</si>
  <si>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</si>
  <si>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</si>
  <si>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</si>
  <si>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</si>
  <si>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</si>
  <si>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</si>
  <si>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</si>
  <si>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</si>
  <si>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</si>
  <si>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</si>
  <si>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</si>
  <si>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</si>
  <si>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</si>
  <si>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</si>
  <si>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</si>
  <si>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</si>
  <si>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</si>
  <si>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</si>
  <si>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</si>
  <si>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</si>
  <si>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</si>
  <si>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</si>
  <si>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</si>
  <si>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</si>
  <si>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</si>
  <si>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</si>
  <si>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</si>
  <si>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</si>
  <si>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</si>
  <si>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</si>
  <si>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</si>
  <si>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</si>
  <si>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</si>
  <si>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</si>
  <si>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</si>
  <si>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</si>
  <si>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</si>
  <si>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</si>
  <si>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</si>
  <si>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</si>
  <si>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</si>
  <si>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</si>
  <si>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</si>
  <si>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</si>
  <si>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</si>
  <si>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</si>
  <si>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</si>
  <si>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</si>
  <si>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</si>
  <si>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</si>
  <si>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</si>
  <si>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</si>
  <si>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</si>
  <si>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</si>
  <si>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</si>
  <si>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</si>
  <si>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</si>
  <si>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</si>
  <si>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</si>
  <si>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</si>
  <si>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</si>
  <si>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</si>
  <si>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</si>
  <si>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</si>
  <si>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</si>
  <si>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</si>
  <si>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</si>
  <si>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</si>
  <si>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</si>
  <si>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</si>
  <si>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</si>
  <si>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</si>
  <si>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</si>
  <si>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</si>
  <si>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</si>
  <si>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</si>
  <si>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PCM-20251205-00000665</t>
  </si>
  <si>
    <t>ETA 50 mins</t>
  </si>
  <si>
    <t>PCM-20251205-00000680</t>
  </si>
  <si>
    <t>ETA 45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</si>
  <si>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</si>
  <si>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</si>
  <si>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</si>
  <si>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</si>
  <si>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</si>
  <si>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</si>
  <si>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</si>
  <si>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</si>
  <si>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</si>
  <si>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</si>
  <si>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PCM-20251205-00000667</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</si>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</sst>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333.67787916666566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45996.626305092592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45996.626305092592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45996.626305092592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45996.626305092592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45996.626305092592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45996.626305092592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45996.626305092592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45996.626305092592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45996.626305092592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45996.626305092592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45996.626305092592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45996.626305092592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45996.626305092592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45996.626305092592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45996.626305092592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45996.626305092592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45996.626305092592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45996.626305092592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45996.626305092592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45996.626305092592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45996.626305092592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45996.626305092592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45996.626305092592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45996.626305092592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45996.626305092592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45996.626305092592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45996.626305092592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45996.626305092592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45996.626305092592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45996.626305092592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45996.626305092592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45996.626305092592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45996.626305092592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45996.626305092592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45996.626305092592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45996.626305092592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45996.626305092592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45996.626305092592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45996.626305092592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45996.626305092592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45996.626305092592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45996.626305092592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45996.626305092592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45996.626305092592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45996.626305092592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45996.626305092592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45996.626305092592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45996.626305092592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45996.626305092592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45996.626305092592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45996.626305092592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45996.626305092592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45996.626305092592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45996.626305092592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45996.626305092592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45996.626305092592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45996.626305092592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45996.626305092592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45996.626305092592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45996.626305092592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45996.626305092592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45996.626305092592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45996.626305092592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45996.626305092592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45996.626305092592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45996.626305092592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45996.626305092592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45996.626305092592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45996.626305092592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45996.626305092592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45996.626305092592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45996.626305092592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45996.626305092592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45996.626305092592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45996.626305092592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45996.626305092592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45996.626305092592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45996.626305092592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45996.626305092592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45996.626305092592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45996.626305092592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45996.626305092592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45996.626305092592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45996.626305092592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45996.626305092592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45996.626305092592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45996.626305092592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45996.626305092592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45996.626305092592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45996.626305092592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45996.626305092592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45996.626305092592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45996.626305092592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45996.626305092592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45996.626305092592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45996.626305092592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45996.626305092592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45996.626305092592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45996.626305092592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45996.626305092592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45996.626305092592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45996.626305092592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45996.626305092592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45996.626305092592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45996.626305092592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45996.626305092592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45996.626305092592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45996.626305092592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45996.626305092592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45996.626305092592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45996.626305092592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45996.626305092592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45996.626305092592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45996.626305092592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45996.626305092592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45996.626305092592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45996.626305092592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45996.626305092592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45996.626305092592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45996.626305092592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45996.626305092592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45996.626305092592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45996.626305092592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45996.626305092592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45996.626305092592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45996.626305092592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45996.626305092592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45996.626305092592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45996.626305092592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45996.626305092592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45996.626305092592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45996.626305092592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45996.626305092592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45996.626305092592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45996.626305092592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45996.626305092592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45996.626305092592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45996.626305092592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45996.626305092592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45996.626305092592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45996.626305092592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45996.626305092592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45996.626305092592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45996.626305092592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45996.626305092592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45996.626305092592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45996.626305092592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45996.626305092592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45996.626305092592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45996.626305092592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45996.626305092592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45996.626305092592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45996.626305092592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45996.626305092592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45996.626305092592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45996.626305092592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45996.626305092592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45996.626305092592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45996.626305092592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45996.626305092592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45996.626305092592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45996.626305092592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45996.626305092592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45996.626305092592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45996.626305092592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45996.626305092592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45996.626305092592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45996.626305092592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45996.626305092592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45996.626305092592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45996.626305092592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45996.626305092592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45996.626305092592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45996.626305092592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45996.626305092592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45996.626305092592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45996.626305092592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45996.626305092592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45996.626305092592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45996.626305092592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45996.626305092592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45996.626305092592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45996.626305092592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45996.626305092592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45996.626305092592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45996.626305092592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45996.626305092592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45996.626305092592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45996.626305092592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45996.626305092592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45996.626305092592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45996.626305092592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45996.626305092592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45996.626305092592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45996.626305092592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B610A44F-FB69-4DCC-B04E-DD7EEAA7B696}"/>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171.62646712963033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12.238886111110332</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58" t="s">
        <v>23088</v>
      </c>
      <c r="E5" s="81" t="s">
        <v>39106</v>
      </c>
      <c r="F5" s="98">
        <v>45996.607800925929</v>
      </c>
      <c r="G5" s="99">
        <f ca="1">IFERROR(NOW()-F5,"-")</f>
        <v>1.8504166662751231E-2</v>
      </c>
      <c r="H5" s="98">
        <v>45996.602997685186</v>
      </c>
      <c r="I5" s="18" t="str">
        <f>IFERROR(VLOOKUP(D5,DB!A:F,6,0),"")</f>
        <v>SCECO</v>
      </c>
      <c r="J5" s="18" t="str">
        <f>IFERROR(VLOOKUP(D5,DB!A:G,7,0),"")</f>
        <v>Dead</v>
      </c>
      <c r="K5" s="19" t="s">
        <v>39117</v>
      </c>
      <c r="L5" s="18" t="str">
        <f>IFERROR(VLOOKUP(D5,DB!A:I,9,0),"")</f>
        <v>Latis</v>
      </c>
    </row>
    <row r="6" spans="1:12" ht="31.5" customHeight="1">
      <c r="A6" s="96" t="s">
        <v>39118</v>
      </c>
      <c r="B6" s="18" t="str">
        <f>IFERROR(VLOOKUP(D6,DB!A:K,11,0),"")</f>
        <v>R2</v>
      </c>
      <c r="C6" s="18">
        <v>1</v>
      </c>
      <c r="D6" s="19" t="s">
        <v>15113</v>
      </c>
      <c r="E6" s="81" t="s">
        <v>39106</v>
      </c>
      <c r="F6" s="98">
        <v>45996.620474537034</v>
      </c>
      <c r="G6" s="99">
        <f ca="1">IFERROR(NOW()-F6,"-")</f>
        <v>5.8305555576225743E-3</v>
      </c>
      <c r="H6" s="98">
        <v>45996.607002314813</v>
      </c>
      <c r="I6" s="18" t="str">
        <f>IFERROR(VLOOKUP(D6,DB!A:F,6,0),"")</f>
        <v>SCECO</v>
      </c>
      <c r="J6" s="18" t="str">
        <f>IFERROR(VLOOKUP(D6,DB!A:G,7,0),"")</f>
        <v>Dead</v>
      </c>
      <c r="K6" s="19" t="s">
        <v>39119</v>
      </c>
      <c r="L6" s="18" t="str">
        <f>IFERROR(VLOOKUP(D6,DB!A:I,9,0),"")</f>
        <v>Latis</v>
      </c>
    </row>
    <row r="7" spans="1:12" ht="31.5" customHeight="1">
      <c r="A7" s="96"/>
      <c r="B7" s="18" t="str">
        <f>IFERROR(VLOOKUP(D7,DB!A:K,11,0),"")</f>
        <v/>
      </c>
      <c r="C7" s="18"/>
      <c r="D7" s="18"/>
      <c r="E7" s="97"/>
      <c r="F7" s="98"/>
      <c r="G7" s="99">
        <f ca="1">IFERROR(NOW()-F7,"-")</f>
        <v>45996.626305092592</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45996.626305092592</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45996.626305092592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45996.626305092592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45996.626305092592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45996.626305092592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45996.626305092592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45996.626305092592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45996.626305092592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45996.626305092592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45996.626305092592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45996.626305092592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45996.626305092592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45996.626305092592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45996.626305092592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45996.626305092592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45996.626305092592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45996.626305092592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45996.626305092592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45996.626305092592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45996.626305092592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45996.626305092592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45996.626305092592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45996.626305092592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45996.626305092592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45996.626305092592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45996.626305092592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45996.626305092592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45996.626305092592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45996.626305092592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45996.626305092592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45996.626305092592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45996.626305092592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45996.626305092592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45996.626305092592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45996.626305092592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45996.626305092592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45996.626305092592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45996.626305092592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45996.626305092592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45996.626305092592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45996.626305092592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45996.626305092592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45996.626305092592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45996.626305092592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45996.626305092592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45996.626305092592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45996.626305092592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45996.626305092592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45996.626305092592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45996.626305092592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45996.626305092592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45996.626305092592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45996.626305092592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45996.626305092592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45996.626305092592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45996.626305092592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45996.626305092592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45996.626305092592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45996.626305092592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45996.626305092592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45996.626305092592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45996.626305092592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45996.626305092592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45996.626305092592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45996.626305092592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45996.626305092592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45996.626305092592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45996.626305092592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45996.626305092592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45996.626305092592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45996.626305092592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45996.626305092592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45996.626305092592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45996.626305092592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45996.626305092592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45996.626305092592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45996.626305092592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45996.626305092592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45996.626305092592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45996.626305092592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45996.626305092592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45996.626305092592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45996.626305092592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45996.626305092592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45996.626305092592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45996.626305092592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45996.626305092592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45996.626305092592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45996.626305092592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45996.626305092592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45996.626305092592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45996.626305092592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45996.626305092592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45996.626305092592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45996.626305092592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45996.626305092592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45996.626305092592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45996.626305092592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45996.626305092592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45996.626305092592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45996.626305092592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45996.626305092592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45996.626305092592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45996.626305092592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45996.626305092592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45996.626305092592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45996.626305092592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45996.626305092592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45996.626305092592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45996.626305092592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45996.626305092592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45996.626305092592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45996.626305092592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45996.626305092592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45996.626305092592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45996.626305092592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45996.626305092592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45996.626305092592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45996.626305092592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45996.626305092592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45996.626305092592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45996.626305092592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45996.626305092592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45996.626305092592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45996.626305092592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45996.626305092592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45996.626305092592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45996.626305092592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45996.626305092592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45996.626305092592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45996.626305092592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45996.626305092592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45996.626305092592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45996.626305092592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45996.626305092592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45996.626305092592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45996.626305092592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45996.626305092592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45996.626305092592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45996.626305092592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45996.626305092592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45996.626305092592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45996.626305092592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45996.626305092592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45996.626305092592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45996.626305092592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45996.626305092592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45996.626305092592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45996.626305092592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45996.626305092592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45996.626305092592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45996.626305092592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45996.626305092592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45996.626305092592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45996.626305092592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45996.626305092592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45996.626305092592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45996.626305092592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45996.626305092592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45996.626305092592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45996.626305092592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45996.626305092592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45996.626305092592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45996.626305092592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45996.626305092592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45996.626305092592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45996.626305092592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45996.626305092592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45996.626305092592</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45996.626305092592</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45996.626305092592</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45996.626305092592</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45996.626305092592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45996.626305092592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45996.626305092592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45996.626305092592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45996.626305092592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45996.626305092592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45996.626305092592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45996.626305092592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45996.626305092592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45996.626305092592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45996.626305092592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45996.626305092592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45996.626305092592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45996.626305092592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45996.626305092592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45996.626305092592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45996.626305092592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45996.626305092592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45996.626305092592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45996.626305092592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45996.626305092592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45996.626305092592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45996.626305092592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45996.626305092592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45996.626305092592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45996.626305092592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45996.626305092592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45996.626305092592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45996.626305092592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45996.626305092592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45996.626305092592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45996.626305092592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45996.626305092592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45996.626305092592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45996.626305092592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45996.626305092592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45996.626305092592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45996.626305092592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45996.626305092592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45996.626305092592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45996.626305092592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45996.626305092592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45996.626305092592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45996.626305092592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45996.626305092592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45996.626305092592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45996.626305092592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45996.626305092592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45996.626305092592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45996.626305092592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45996.626305092592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45996.626305092592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45996.626305092592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45996.626305092592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45996.626305092592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45996.626305092592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45996.626305092592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45996.626305092592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45996.626305092592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45996.626305092592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45996.626305092592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45996.626305092592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45996.626305092592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45996.626305092592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45996.626305092592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45996.626305092592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45996.626305092592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45996.626305092592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45996.626305092592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45996.626305092592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45996.626305092592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45996.626305092592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45996.626305092592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45996.626305092592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45996.626305092592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45996.626305092592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45996.626305092592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45996.626305092592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45996.626305092592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45996.626305092592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45996.626305092592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45996.626305092592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45996.626305092592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45996.626305092592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45996.626305092592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45996.626305092592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45996.626305092592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45996.626305092592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45996.626305092592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45996.626305092592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45996.626305092592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45996.626305092592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45996.626305092592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45996.626305092592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45996.626305092592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45996.626305092592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45996.626305092592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45996.626305092592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45996.626305092592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45996.626305092592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45996.626305092592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45996.626305092592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45996.626305092592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45996.626305092592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45996.626305092592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45996.626305092592</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45996.626305092592</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45996.626305092592</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45996.626305092592</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45996.626305092592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45996.626305092592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45996.626305092592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45996.626305092592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45996.626305092592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45996.626305092592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45996.626305092592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45996.626305092592</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45996.626305092592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45996.626305092592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45996.626305092592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45996.626305092592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45996.626305092592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45996.626305092592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45996.626305092592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45996.626305092592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45996.626305092592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45996.626305092592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45996.626305092592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45996.626305092592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45996.626305092592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45996.626305092592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45996.626305092592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45996.626305092592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45996.626305092592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45996.626305092592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45996.626305092592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45996.626305092592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45996.626305092592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45996.626305092592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45996.626305092592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45996.626305092592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45996.626305092592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45996.626305092592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45996.626305092592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45996.626305092592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45996.626305092592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45996.626305092592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45996.626305092592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45996.626305092592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45996.626305092592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45996.626305092592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45996.626305092592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45996.626305092592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45996.626305092592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45996.626305092592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45996.626305092592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45996.626305092592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45996.626305092592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45996.626305092592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45996.626305092592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45996.626305092592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45996.626305092592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45996.626305092592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45996.626305092592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45996.626305092592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45996.626305092592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45996.626305092592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45996.626305092592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45996.626305092592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45996.626305092592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45996.626305092592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45996.626305092592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45996.626305092592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45996.626305092592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45996.626305092592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45996.626305092592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45996.626305092592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45996.626305092592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45996.626305092592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45996.626305092592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45996.626305092592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45996.626305092592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45996.626305092592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45996.626305092592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45996.626305092592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45996.626305092592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45996.626305092592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45996.626305092592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45996.626305092592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45996.626305092592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45996.626305092592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45996.626305092592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45996.626305092592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45996.626305092592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45996.626305092592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45996.626305092592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45996.626305092592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45996.626305092592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45996.626305092592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45996.626305092592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45996.626305092592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45996.626305092592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45996.626305092592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45996.626305092592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45996.626305092592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45996.626305092592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45996.626305092592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45996.626305092592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45996.626305092592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45996.626305092592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45996.626305092592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45996.626305092592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45996.626305092592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45996.626305092592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45996.626305092592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45996.626305092592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45996.626305092592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45996.626305092592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45996.626305092592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45996.626305092592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45996.626305092592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45996.626305092592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45996.626305092592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45996.626305092592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45996.626305092592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45996.626305092592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45996.626305092592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45996.626305092592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45996.626305092592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45996.626305092592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45996.626305092592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45996.626305092592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45996.626305092592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45996.626305092592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45996.626305092592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45996.626305092592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45996.626305092592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45996.626305092592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45996.626305092592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45996.626305092592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45996.626305092592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45996.626305092592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45996.626305092592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45996.626305092592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45996.626305092592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45996.626305092592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45996.626305092592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45996.626305092592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45996.626305092592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45996.626305092592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45996.626305092592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45996.626305092592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45996.626305092592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45996.626305092592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45996.626305092592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45996.626305092592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45996.626305092592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45996.626305092592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45996.626305092592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45996.626305092592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45996.626305092592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45996.626305092592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45996.626305092592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45996.626305092592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45996.626305092592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45996.626305092592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45996.626305092592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45996.626305092592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45996.626305092592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45996.626305092592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45996.626305092592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45996.626305092592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45996.626305092592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45996.626305092592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45996.626305092592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45996.626305092592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45996.626305092592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45996.626305092592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45996.626305092592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45996.626305092592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45996.626305092592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45996.626305092592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45996.626305092592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45996.626305092592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45996.626305092592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45996.626305092592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45996.626305092592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45996.626305092592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45996.626305092592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45996.626305092592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45996.626305092592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45996.626305092592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45996.626305092592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45996.626305092592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45996.626305092592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45996.626305092592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45996.626305092592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45996.626305092592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45996.626305092592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45996.626305092592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45996.626305092592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45996.626305092592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45996.626305092592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45996.626305092592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45996.626305092592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45996.626305092592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45996.626305092592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45996.626305092592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45996.626305092592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45996.626305092592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45996.626305092592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45996.626305092592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45996.626305092592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45996.626305092592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45996.626305092592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45996.626305092592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45996.626305092592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45996.626305092592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45996.626305092592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45996.626305092592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45996.626305092592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45996.626305092592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45996.626305092592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45996.626305092592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45996.626305092592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45996.626305092592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45996.626305092592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45996.626305092592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45996.626305092592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45996.626305092592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45996.626305092592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45996.626305092592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45996.626305092592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45996.626305092592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45996.626305092592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45996.626305092592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45996.626305092592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45996.626305092592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45996.626305092592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45996.626305092592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45996.626305092592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45996.626305092592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45996.626305092592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45996.626305092592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45996.626305092592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45996.626305092592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45996.626305092592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45996.626305092592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45996.626305092592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45996.626305092592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45996.626305092592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45996.626305092592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45996.626305092592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45996.626305092592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45996.626305092592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45996.626305092592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45996.626305092592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45996.626305092592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45996.626305092592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45996.626305092592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45996.626305092592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45996.626305092592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45996.626305092592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45996.626305092592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45996.626305092592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45996.626305092592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45996.626305092592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45996.626305092592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45996.626305092592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45996.626305092592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45996.626305092592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45996.626305092592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45996.626305092592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45996.626305092592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45996.626305092592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45996.626305092592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45996.626305092592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45996.626305092592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45996.626305092592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45996.626305092592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45996.626305092592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45996.626305092592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45996.626305092592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45996.626305092592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45996.626305092592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45996.626305092592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45996.626305092592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45996.626305092592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45996.626305092592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45996.626305092592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45996.626305092592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45996.626305092592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45996.626305092592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45996.626305092592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45996.626305092592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45996.626305092592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45996.626305092592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45996.626305092592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45996.626305092592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45996.626305092592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45996.626305092592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45996.626305092592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45996.626305092592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45996.626305092592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45996.626305092592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45996.626305092592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45996.626305092592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45996.626305092592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45996.626305092592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45996.626305092592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45996.626305092592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45996.626305092592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45996.626305092592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45996.626305092592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45996.626305092592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45996.626305092592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45996.626305092592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45996.626305092592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45996.626305092592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45996.626305092592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45996.626305092592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45996.626305092592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45996.626305092592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45996.626305092592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45996.626305092592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45996.626305092592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45996.626305092592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45996.626305092592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45996.626305092592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45996.626305092592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45996.626305092592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45996.626305092592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45996.626305092592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45996.626305092592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45996.626305092592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45996.626305092592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45996.626305092592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45996.626305092592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45996.626305092592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45996.626305092592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45996.626305092592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45996.626305092592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45996.626305092592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45996.626305092592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45996.626305092592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45996.626305092592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45996.626305092592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45996.626305092592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45996.626305092592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45996.626305092592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45996.626305092592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45996.626305092592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45996.626305092592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45996.626305092592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45996.626305092592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45996.626305092592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45996.626305092592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45996.626305092592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45996.626305092592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45996.626305092592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45996.626305092592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45996.626305092592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45996.626305092592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45996.626305092592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45996.626305092592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45996.626305092592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45996.626305092592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45996.626305092592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45996.626305092592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45996.626305092592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45996.626305092592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45996.626305092592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45996.626305092592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45996.626305092592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45996.626305092592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45996.626305092592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45996.626305092592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45996.626305092592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45996.626305092592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45996.626305092592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45996.626305092592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45996.626305092592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45996.626305092592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45996.626305092592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45996.626305092592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45996.626305092592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45996.626305092592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45996.626305092592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45996.626305092592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45996.626305092592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45996.626305092592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45996.626305092592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45996.626305092592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45996.626305092592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45996.626305092592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45996.626305092592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45996.626305092592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45996.626305092592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45996.626305092592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45996.626305092592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45996.626305092592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45996.626305092592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45996.626305092592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45996.626305092592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45996.626305092592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45996.626305092592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45996.626305092592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45996.626305092592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45996.626305092592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45996.626305092592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45996.626305092592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45996.626305092592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45996.626305092592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45996.626305092592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45996.626305092592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45996.626305092592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45996.626305092592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45996.626305092592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45996.626305092592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45996.626305092592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45996.626305092592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45996.626305092592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45996.626305092592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45996.626305092592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45996.626305092592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45996.626305092592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45996.626305092592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45996.626305092592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45996.626305092592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45996.626305092592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45996.626305092592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45996.626305092592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45996.626305092592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45996.626305092592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45996.626305092592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45996.626305092592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45996.626305092592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45996.626305092592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45996.626305092592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45996.626305092592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45996.626305092592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45996.626305092592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45996.626305092592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45996.626305092592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45996.626305092592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45996.626305092592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45996.626305092592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45996.626305092592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45996.626305092592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45996.626305092592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45996.626305092592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45996.626305092592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45996.626305092592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45996.626305092592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45996.626305092592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45996.626305092592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45996.626305092592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45996.626305092592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45996.626305092592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45996.626305092592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45996.626305092592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45996.626305092592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45996.626305092592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45996.626305092592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45996.626305092592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45996.626305092592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45996.626305092592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45996.626305092592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45996.626305092592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45996.626305092592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45996.626305092592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45996.626305092592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45996.626305092592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45996.626305092592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45996.626305092592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45996.626305092592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45996.626305092592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45996.626305092592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45996.626305092592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45996.626305092592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45996.626305092592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45996.626305092592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45996.626305092592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45996.626305092592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45996.626305092592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45996.626305092592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45996.626305092592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45996.626305092592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45996.626305092592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45996.626305092592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45996.626305092592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45996.626305092592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45996.626305092592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45996.626305092592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45996.626305092592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45996.626305092592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45996.626305092592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45996.626305092592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45996.626305092592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45996.626305092592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45996.626305092592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45996.626305092592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45996.626305092592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45996.626305092592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45996.626305092592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45996.626305092592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45996.626305092592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45996.626305092592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45996.626305092592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45996.626305092592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45996.626305092592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45996.626305092592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45996.626305092592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45996.626305092592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45996.626305092592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45996.626305092592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45996.626305092592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45996.626305092592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45996.626305092592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45996.626305092592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45996.626305092592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45996.626305092592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45996.626305092592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45996.626305092592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45996.626305092592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45996.626305092592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45996.626305092592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45996.626305092592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45996.626305092592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45996.626305092592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45996.626305092592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45996.626305092592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45996.626305092592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45996.626305092592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45996.626305092592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45996.626305092592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45996.626305092592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45996.626305092592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45996.626305092592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45996.626305092592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45996.626305092592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45996.626305092592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45996.626305092592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45996.626305092592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45996.626305092592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45996.626305092592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45996.626305092592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45996.626305092592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45996.626305092592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45996.626305092592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45996.626305092592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45996.626305092592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45996.626305092592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45996.626305092592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45996.626305092592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45996.626305092592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45996.626305092592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45996.626305092592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45996.626305092592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45996.626305092592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45996.626305092592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45996.626305092592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45996.626305092592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45996.626305092592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45996.626305092592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45996.626305092592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45996.626305092592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45996.626305092592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45996.626305092592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45996.626305092592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45996.626305092592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45996.626305092592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45996.626305092592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45996.626305092592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45996.626305092592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45996.626305092592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45996.626305092592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45996.626305092592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45996.626305092592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45996.626305092592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45996.626305092592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45996.626305092592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45996.626305092592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45996.626305092592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45996.626305092592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45996.626305092592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45996.626305092592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45996.626305092592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45996.626305092592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45996.626305092592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45996.626305092592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45996.626305092592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45996.626305092592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45996.626305092592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45996.626305092592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45996.626305092592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45996.626305092592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45996.626305092592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45996.626305092592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45996.626305092592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45996.626305092592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45996.626305092592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45996.626305092592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45996.626305092592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45996.626305092592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45996.626305092592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45996.626305092592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45996.626305092592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45996.626305092592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45996.626305092592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45996.626305092592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45996.626305092592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45996.626305092592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45996.626305092592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45996.626305092592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45996.626305092592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45996.626305092592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45996.626305092592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45996.626305092592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45996.626305092592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45996.626305092592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45996.626305092592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45996.626305092592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45996.626305092592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45996.626305092592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45996.626305092592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45996.626305092592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45996.626305092592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45996.626305092592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45996.626305092592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45996.626305092592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45996.626305092592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45996.626305092592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45996.626305092592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45996.626305092592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45996.626305092592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45996.626305092592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45996.626305092592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45996.626305092592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45996.626305092592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45996.626305092592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45996.626305092592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45996.626305092592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45996.626305092592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45996.626305092592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45996.626305092592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45996.626305092592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45996.626305092592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45996.626305092592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45996.626305092592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45996.626305092592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45996.626305092592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45996.626305092592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45996.626305092592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45996.626305092592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45996.626305092592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45996.626305092592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45996.626305092592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45996.626305092592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45996.626305092592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45996.626305092592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45996.626305092592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45996.626305092592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45996.626305092592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45996.626305092592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45996.626305092592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45996.626305092592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45996.626305092592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45996.626305092592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45996.626305092592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45996.626305092592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45996.626305092592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45996.626305092592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45996.626305092592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45996.626305092592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45996.626305092592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45996.626305092592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45996.626305092592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45996.626305092592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45996.626305092592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45996.626305092592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45996.626305092592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45996.626305092592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45996.626305092592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45996.626305092592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45996.626305092592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45996.626305092592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45996.626305092592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45996.626305092592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45996.626305092592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45996.626305092592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45996.626305092592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45996.626305092592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45996.626305092592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45996.626305092592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45996.626305092592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45996.626305092592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45996.626305092592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45996.626305092592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45996.626305092592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45996.626305092592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45996.626305092592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45996.626305092592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45996.626305092592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45996.626305092592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45996.626305092592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45996.626305092592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45996.626305092592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45996.626305092592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45996.626305092592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45996.626305092592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45996.626305092592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45996.626305092592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45996.626305092592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45996.626305092592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45996.626305092592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45996.626305092592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45996.626305092592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45996.626305092592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45996.626305092592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45996.626305092592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45996.626305092592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45996.626305092592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45996.626305092592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45996.626305092592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45996.626305092592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45996.626305092592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45996.626305092592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45996.626305092592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45996.626305092592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45996.626305092592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45996.626305092592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45996.626305092592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45996.626305092592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45996.626305092592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45996.626305092592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45996.626305092592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45996.626305092592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45996.626305092592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45996.626305092592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45996.626305092592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45996.626305092592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45996.626305092592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45996.626305092592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45996.626305092592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45996.626305092592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45996.626305092592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45996.626305092592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45996.626305092592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45996.626305092592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45996.626305092592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45996.626305092592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45996.626305092592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45996.626305092592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45996.626305092592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45996.626305092592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45996.626305092592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45996.626305092592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45996.626305092592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45996.626305092592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45996.626305092592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45996.626305092592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45996.626305092592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45996.626305092592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45996.626305092592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45996.626305092592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45996.626305092592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45996.626305092592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45996.626305092592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45996.626305092592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45996.626305092592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45996.626305092592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45996.626305092592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45996.626305092592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45996.626305092592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45996.626305092592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45996.626305092592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45996.626305092592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45996.626305092592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45996.626305092592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45996.626305092592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45996.626305092592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45996.626305092592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45996.626305092592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45996.626305092592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45996.626305092592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45996.626305092592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45996.626305092592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45996.626305092592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45996.626305092592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45996.626305092592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45996.626305092592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45996.626305092592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45996.626305092592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45996.626305092592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45996.626305092592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45996.626305092592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45996.626305092592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45996.626305092592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45996.626305092592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45996.626305092592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45996.626305092592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45996.626305092592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45996.626305092592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45996.626305092592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45996.626305092592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45996.626305092592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45996.626305092592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45996.626305092592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45996.626305092592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45996.626305092592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45996.626305092592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45996.626305092592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45996.626305092592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45996.626305092592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45996.626305092592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45996.626305092592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45996.626305092592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45996.626305092592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45996.626305092592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45996.626305092592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45996.626305092592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45996.626305092592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45996.626305092592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45996.626305092592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45996.626305092592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45996.626305092592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45996.626305092592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45996.626305092592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45996.626305092592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45996.626305092592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45996.626305092592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45996.626305092592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45996.626305092592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45996.626305092592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45996.626305092592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45996.626305092592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45996.626305092592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45996.626305092592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45996.626305092592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45996.626305092592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45996.626305092592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45996.626305092592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45996.626305092592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45996.626305092592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45996.626305092592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45996.626305092592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45996.626305092592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45996.626305092592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45996.626305092592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45996.626305092592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45996.626305092592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45996.626305092592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45996.626305092592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45996.626305092592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45996.626305092592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45996.626305092592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45996.626305092592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45996.626305092592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45996.626305092592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45996.626305092592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45996.626305092592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45996.626305092592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45996.626305092592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45996.626305092592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45996.626305092592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45996.626305092592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45996.626305092592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45996.626305092592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45996.626305092592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45996.626305092592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45996.626305092592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45996.626305092592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45996.626305092592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45996.626305092592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45996.626305092592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45996.626305092592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45996.626305092592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45996.626305092592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45996.626305092592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45996.626305092592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45996.626305092592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45996.626305092592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45996.626305092592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45996.626305092592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45996.626305092592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45996.626305092592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45996.626305092592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45996.626305092592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45996.626305092592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45996.626305092592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45996.626305092592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45996.626305092592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45996.626305092592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45996.626305092592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45996.626305092592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45996.626305092592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45996.626305092592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45996.626305092592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45996.626305092592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45996.626305092592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45996.626305092592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45996.626305092592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45996.626305092592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45996.626305092592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45996.626305092592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45996.626305092592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45996.626305092592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45996.626305092592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45996.626305092592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45996.626305092592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45996.626305092592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45996.626305092592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45996.626305092592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45996.626305092592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45996.626305092592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45996.626305092592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45996.626305092592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45996.626305092592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45996.626305092592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45996.626305092592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45996.626305092592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45996.626305092592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45996.626305092592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45996.626305092592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45996.626305092592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45996.626305092592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45996.626305092592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45996.626305092592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45996.626305092592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45996.626305092592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45996.626305092592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293.1455874999956</v>
      </c>
      <c r="H2" s="91">
        <v>45703.474768518521</v>
      </c>
      <c r="I2" s="91" t="str">
        <f>IFERROR(VLOOKUP(D2,DB!A:F,6,0),"")</f>
        <v>SCECO</v>
      </c>
      <c r="J2" s="91" t="str">
        <f>IFERROR(VLOOKUP(D2,DB!A:G,7,0),"")</f>
        <v>Dead</v>
      </c>
      <c r="K2" s="93" t="s">
        <v>39121</v>
      </c>
      <c r="L2" s="87" t="str">
        <f>IFERROR(VLOOKUP(D2,DB!A:I,9,0),"")</f>
        <v>Latis</v>
      </c>
    </row>
    <row r="3" spans="1:16" ht="15" customHeight="1">
      <c r="A3" s="108"/>
      <c r="B3" s="108" t="str">
        <f>IFERROR(VLOOKUP(D3,DB!A:K,11,0),"")</f>
        <v/>
      </c>
      <c r="C3" s="89"/>
      <c r="D3" s="87"/>
      <c r="E3" s="90"/>
      <c r="F3" s="91"/>
      <c r="G3" s="92">
        <f t="shared" ref="G3:G13" ca="1" si="0">IFERROR(NOW()-F3,"")</f>
        <v>45996.626305092592</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45996.626305092592</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45996.626305092592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45996.626305092592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45996.626305092592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45996.626305092592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45996.626305092592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45996.626305092592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45996.626305092592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45996.626305092592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45996.626305092592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45996.626305092592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45996.626305092592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45996.626305092592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45996.626305092592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45996.626305092592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45996.626305092592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45996.626305092592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45996.626305092592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45996.626305092592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45996.626305092592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45996.626305092592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45996.626305092592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45996.626305092592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45996.626305092592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45996.626305092592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45996.626305092592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45996.626305092592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45996.626305092592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45996.626305092592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45996.626305092592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45996.626305092592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45996.626305092592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45996.626305092592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45996.626305092592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45996.626305092592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45996.626305092592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45996.626305092592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45996.626305092592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45996.626305092592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45996.626305092592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45996.626305092592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45996.626305092592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45996.626305092592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45996.626305092592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45996.626305092592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45996.626305092592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45996.626305092592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45996.626305092592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45996.626305092592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45996.626305092592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45996.626305092592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45996.626305092592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45996.626305092592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45996.626305092592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45996.626305092592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45996.626305092592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45996.626305092592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45996.626305092592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45996.626305092592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45996.626305092592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45996.626305092592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45996.626305092592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45996.626305092592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45996.626305092592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45996.626305092592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45996.626305092592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45996.626305092592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45996.626305092592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45996.626305092592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45996.626305092592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45996.626305092592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45996.626305092592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45996.626305092592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45996.626305092592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45996.626305092592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45996.626305092592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45996.626305092592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45996.626305092592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45996.626305092592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45996.626305092592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45996.626305092592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45996.626305092592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45996.626305092592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45996.626305092592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45996.626305092592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45996.626305092592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45996.626305092592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45996.626305092592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45996.626305092592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45996.626305092592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45996.626305092592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45996.626305092592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45996.626305092592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45996.626305092592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45996.626305092592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45996.626305092592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45996.626305092592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45996.626305092592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45996.626305092592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45996.626305092592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45996.626305092592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45996.626305092592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45996.626305092592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45996.626305092592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45996.626305092592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45996.626305092592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45996.626305092592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45996.626305092592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45996.626305092592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45996.626305092592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45996.626305092592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45996.626305092592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45996.626305092592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45996.626305092592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45996.626305092592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45996.626305092592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45996.626305092592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45996.626305092592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45996.626305092592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45996.626305092592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45996.626305092592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45996.626305092592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45996.626305092592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45996.626305092592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45996.626305092592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45996.626305092592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45996.626305092592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45996.626305092592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45996.626305092592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45996.626305092592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45996.626305092592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45996.626305092592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45996.626305092592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45996.626305092592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45996.626305092592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45996.626305092592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45996.626305092592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45996.626305092592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45996.626305092592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45996.626305092592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45996.626305092592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45996.626305092592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45996.626305092592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45996.626305092592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45996.626305092592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45996.626305092592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45996.626305092592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45996.626305092592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45996.626305092592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45996.626305092592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45996.626305092592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45996.626305092592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45996.626305092592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45996.626305092592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45996.626305092592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45996.626305092592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45996.626305092592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45996.626305092592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45996.626305092592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45996.626305092592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45996.626305092592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45996.626305092592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45996.626305092592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45996.626305092592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45996.626305092592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45996.626305092592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45996.626305092592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45996.626305092592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45996.626305092592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45996.626305092592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45996.626305092592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45996.626305092592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45996.626305092592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45996.626305092592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45996.626305092592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45996.626305092592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45996.626305092592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45996.626305092592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45996.626305092592</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45996.626305092592</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45996.626305092592</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45996.626305092592</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45996.626305092592</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45996.626305092592</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workbookViewId="0">
      <selection activeCell="D27" sqref="D27"/>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104.79424490740348</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70.437427777775156</v>
      </c>
      <c r="H3" s="38">
        <v>45926.158159722225</v>
      </c>
      <c r="I3" s="37" t="str">
        <f>IFERROR(VLOOKUP(D3,DB!A:F,6,0),"")</f>
        <v>SCECO</v>
      </c>
      <c r="J3" s="37" t="str">
        <f>IFERROR(VLOOKUP(D3,DB!A:G,7,0),"")</f>
        <v>Good</v>
      </c>
      <c r="K3" s="37" t="s">
        <v>39125</v>
      </c>
      <c r="L3" s="37" t="str">
        <f>IFERROR(VLOOKUP(D3,DB!A:I,9,0),"")</f>
        <v>Latis</v>
      </c>
      <c r="M3" s="100"/>
    </row>
    <row r="4" spans="1:13" s="39" customFormat="1" ht="39.75" customHeight="1">
      <c r="A4" s="104" t="s">
        <v>39126</v>
      </c>
      <c r="B4" s="104" t="str">
        <f>IFERROR(VLOOKUP(D4,DB!A:K,11,0),"")</f>
        <v>R5</v>
      </c>
      <c r="C4" s="104">
        <v>1</v>
      </c>
      <c r="D4" s="104" t="s">
        <v>34832</v>
      </c>
      <c r="E4" s="104" t="s">
        <v>39109</v>
      </c>
      <c r="F4" s="105">
        <v>45948.661111111112</v>
      </c>
      <c r="G4" s="106">
        <f t="shared" ref="G4" ca="1" si="1">IFERROR(NOW()-F4,"")</f>
        <v>47.965193981479388</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15.253006481478224</v>
      </c>
      <c r="H5" s="133">
        <v>45981.360798611109</v>
      </c>
      <c r="I5" s="104" t="str">
        <f>IFERROR(VLOOKUP(D5,DB!A:F,6,0),"")</f>
        <v>SCECO</v>
      </c>
      <c r="J5" s="104" t="str">
        <f>IFERROR(VLOOKUP(D5,DB!A:G,7,0),"")</f>
        <v>Dead</v>
      </c>
      <c r="K5" s="104" t="s">
        <v>39129</v>
      </c>
      <c r="L5" s="104" t="str">
        <f>IFERROR(VLOOKUP(D5,DB!A:I,9,0),"")</f>
        <v>Latis</v>
      </c>
    </row>
    <row r="6" spans="1:13">
      <c r="A6" s="37"/>
      <c r="B6" s="37" t="str">
        <f>IFERROR(VLOOKUP(D6,DB!A:K,11,0),"")</f>
        <v/>
      </c>
      <c r="C6" s="37"/>
      <c r="D6" s="37"/>
      <c r="E6" s="37"/>
      <c r="F6" s="38"/>
      <c r="G6" s="132">
        <f t="shared" ref="G6:G24" ca="1" si="2">IFERROR(NOW()-F6,"")</f>
        <v>45996.626305092592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45996.626305092592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45996.626305092592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45996.626305092592</v>
      </c>
      <c r="H9" s="38"/>
      <c r="I9" s="37" t="str">
        <f>IFERROR(VLOOKUP(D9,DB!A:F,6,0),"")</f>
        <v/>
      </c>
      <c r="J9" s="37" t="str">
        <f>IFERROR(VLOOKUP(D9,DB!A:G,7,0),"")</f>
        <v/>
      </c>
      <c r="K9" s="37"/>
      <c r="L9" s="37" t="str">
        <f>IFERROR(VLOOKUP(D9,DB!A:I,9,0),"")</f>
        <v/>
      </c>
    </row>
    <row r="10" spans="1:13" ht="15.75">
      <c r="A10" s="37"/>
      <c r="B10" s="37" t="str">
        <f>IFERROR(VLOOKUP(D10,DB!A:K,11,0),"")</f>
        <v/>
      </c>
      <c r="C10" s="37"/>
      <c r="D10" s="150"/>
      <c r="E10" s="37"/>
      <c r="F10" s="38"/>
      <c r="G10" s="132">
        <f t="shared" ca="1" si="2"/>
        <v>45996.626305092592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45996.626305092592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45996.626305092592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45996.626305092592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45996.626305092592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45996.626305092592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45996.626305092592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45996.626305092592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45996.626305092592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45996.626305092592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45996.626305092592</v>
      </c>
      <c r="H20" s="38"/>
      <c r="I20" s="37" t="str">
        <f>IFERROR(VLOOKUP(D20,DB!A:F,6,0),"")</f>
        <v/>
      </c>
      <c r="J20" s="37" t="str">
        <f>IFERROR(VLOOKUP(D20,DB!A:G,7,0),"")</f>
        <v/>
      </c>
      <c r="K20" s="37"/>
      <c r="L20" s="37" t="str">
        <f>IFERROR(VLOOKUP(D20,DB!A:I,9,0),"")</f>
        <v/>
      </c>
    </row>
    <row r="21" spans="1:12" ht="30.75">
      <c r="A21" s="37"/>
      <c r="B21" s="37" t="str">
        <f>IFERROR(VLOOKUP(D21,DB!A:K,11,0),"")</f>
        <v/>
      </c>
      <c r="C21" s="37"/>
      <c r="D21" s="37"/>
      <c r="E21" s="37"/>
      <c r="F21" s="38"/>
      <c r="G21" s="132">
        <f t="shared" ca="1" si="2"/>
        <v>45996.626305092592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45996.626305092592</v>
      </c>
      <c r="H22" s="38"/>
      <c r="I22" s="37" t="str">
        <f>IFERROR(VLOOKUP(D22,DB!A:F,6,0),"")</f>
        <v/>
      </c>
      <c r="J22" s="37" t="str">
        <f>IFERROR(VLOOKUP(D22,DB!A:G,7,0),"")</f>
        <v/>
      </c>
      <c r="K22" s="37"/>
      <c r="L22" s="37" t="str">
        <f>IFERROR(VLOOKUP(D22,DB!A:I,9,0),"")</f>
        <v/>
      </c>
    </row>
    <row r="23" spans="1:12" ht="30.75">
      <c r="A23" s="37"/>
      <c r="B23" s="37" t="str">
        <f>IFERROR(VLOOKUP(D23,DB!A:K,11,0),"")</f>
        <v/>
      </c>
      <c r="C23" s="37"/>
      <c r="D23" s="37"/>
      <c r="E23" s="37"/>
      <c r="F23" s="38"/>
      <c r="G23" s="132">
        <f t="shared" ca="1" si="2"/>
        <v>45996.626305092592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45996.626305092592</v>
      </c>
      <c r="H24" s="38"/>
      <c r="I24" s="37" t="str">
        <f>IFERROR(VLOOKUP(D24,DB!A:F,6,0),"")</f>
        <v/>
      </c>
      <c r="J24" s="37" t="str">
        <f>IFERROR(VLOOKUP(D24,DB!A:G,7,0),"")</f>
        <v/>
      </c>
      <c r="K24" s="37"/>
      <c r="L24" s="37" t="str">
        <f>IFERROR(VLOOKUP(D24,DB!A:I,9,0),"")</f>
        <v/>
      </c>
    </row>
    <row r="25" spans="1:12" ht="30.75">
      <c r="A25" s="37"/>
      <c r="B25" s="37" t="str">
        <f>IFERROR(VLOOKUP(D25,DB!A:K,11,0),"")</f>
        <v/>
      </c>
      <c r="C25" s="37"/>
      <c r="D25" s="37"/>
      <c r="E25" s="37"/>
      <c r="F25" s="38"/>
      <c r="G25" s="132">
        <f t="shared" ref="G25:G56" ca="1" si="3">IFERROR(NOW()-F25,"")</f>
        <v>45996.626305092592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45996.626305092592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45996.626305092592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45996.626305092592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45996.626305092592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45996.626305092592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45996.626305092592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45996.626305092592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45996.626305092592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45996.626305092592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45996.626305092592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45996.626305092592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45996.626305092592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45996.626305092592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45996.626305092592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45996.626305092592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45996.626305092592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45996.626305092592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45996.626305092592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45996.626305092592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45996.626305092592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45996.626305092592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45996.626305092592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45996.626305092592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45996.626305092592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45996.626305092592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45996.626305092592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45996.626305092592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45996.626305092592</v>
      </c>
      <c r="H53" s="38"/>
      <c r="I53" s="37" t="str">
        <f>IFERROR(VLOOKUP(D53,DB!A:F,6,0),"")</f>
        <v/>
      </c>
      <c r="J53" s="37" t="str">
        <f>IFERROR(VLOOKUP(D53,DB!A:G,7,0),"")</f>
        <v/>
      </c>
      <c r="K53" s="37"/>
      <c r="L53" s="37" t="str">
        <f>IFERROR(VLOOKUP(D53,DB!A:I,9,0),"")</f>
        <v/>
      </c>
    </row>
    <row r="54" spans="1:12">
      <c r="A54" s="147"/>
      <c r="B54" s="147" t="str">
        <f>IFERROR(VLOOKUP(D54,DB!A:K,11,0),"")</f>
        <v/>
      </c>
      <c r="C54" s="147"/>
      <c r="D54" s="147"/>
      <c r="E54" s="147"/>
      <c r="F54" s="148"/>
      <c r="G54" s="149">
        <f t="shared" ca="1" si="3"/>
        <v>45996.626305092592</v>
      </c>
      <c r="H54" s="148"/>
      <c r="I54" s="147" t="str">
        <f>IFERROR(VLOOKUP(D54,DB!A:F,6,0),"")</f>
        <v/>
      </c>
      <c r="J54" s="147" t="str">
        <f>IFERROR(VLOOKUP(D54,DB!A:G,7,0),"")</f>
        <v/>
      </c>
      <c r="K54" s="147"/>
      <c r="L54" s="14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E3" sqref="E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39130</v>
      </c>
      <c r="B2" s="116" t="str">
        <f>IFERROR(VLOOKUP(D2,DB!A:K,11,0),"")</f>
        <v>R6</v>
      </c>
      <c r="C2" s="117">
        <v>1</v>
      </c>
      <c r="D2" s="116" t="s">
        <v>37833</v>
      </c>
      <c r="E2" s="139" t="s">
        <v>39106</v>
      </c>
      <c r="F2" s="118">
        <v>45996.609594907408</v>
      </c>
      <c r="G2" s="72">
        <f t="shared" ref="G2:G57" ca="1" si="0">IFERROR(NOW()-F2,"-")</f>
        <v>1.6710185183910653E-2</v>
      </c>
      <c r="H2" s="118">
        <v>45996.609594907408</v>
      </c>
      <c r="I2" s="116" t="str">
        <f>IFERROR(VLOOKUP(D2,DB!A:F,6,0),"")</f>
        <v>SCECO</v>
      </c>
      <c r="J2" s="116" t="str">
        <f>IFERROR(VLOOKUP(D2,DB!A:G,7,0),"")</f>
        <v>Good</v>
      </c>
      <c r="K2" s="119" t="s">
        <v>39131</v>
      </c>
      <c r="L2" s="134" t="str">
        <f>IFERROR(VLOOKUP(D2,DB!A:I,9,0),"")</f>
        <v>Latis</v>
      </c>
    </row>
    <row r="3" spans="1:16382" ht="31.5" customHeight="1">
      <c r="A3" s="115"/>
      <c r="B3" s="116" t="str">
        <f>IFERROR(VLOOKUP(D3,DB!A:K,11,0),"")</f>
        <v/>
      </c>
      <c r="C3" s="117"/>
      <c r="D3" s="116"/>
      <c r="E3" s="139"/>
      <c r="F3" s="118"/>
      <c r="G3" s="72">
        <f t="shared" ca="1" si="0"/>
        <v>45996.626305092592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45996.626305092592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45996.626305092592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45996.626305092592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45996.626305092592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45996.626305092592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45996.626305092592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45996.626305092592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45996.626305092592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45996.626305092592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45996.626305092592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45996.626305092592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45996.626305092592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45996.626305092592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45996.626305092592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45996.626305092592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45996.626305092592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45996.626305092592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45996.626305092592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45996.626305092592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45996.626305092592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45996.626305092592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45996.626305092592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45996.626305092592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45996.626305092592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45996.626305092592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45996.626305092592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45996.626305092592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45996.626305092592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45996.626305092592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45996.626305092592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45996.626305092592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45996.626305092592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45996.626305092592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45996.626305092592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45996.626305092592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45996.626305092592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45996.626305092592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45996.626305092592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45996.626305092592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45996.626305092592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45996.626305092592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45996.626305092592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45996.626305092592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45996.626305092592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45996.626305092592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45996.626305092592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45996.626305092592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45996.626305092592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45996.626305092592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45996.626305092592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45996.626305092592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45996.626305092592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45996.626305092592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45996.626305092592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45996.626305092592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45996.626305092592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45996.626305092592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45996.626305092592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45996.626305092592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45996.626305092592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45996.626305092592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45996.626305092592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45996.626305092592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45996.626305092592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45996.626305092592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45996.626305092592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45996.626305092592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45996.626305092592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45996.626305092592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45996.626305092592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45996.626305092592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45996.626305092592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45996.626305092592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45996.626305092592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45996.626305092592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45996.626305092592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45996.626305092592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45996.626305092592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45996.626305092592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45996.626305092592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45996.626305092592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45996.626305092592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45996.626305092592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45996.626305092592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45996.626305092592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45996.626305092592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45996.626305092592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45996.626305092592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45996.626305092592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45996.626305092592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45996.626305092592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45996.626305092592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45996.626305092592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45996.626305092592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45996.626305092592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45996.626305092592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45996.626305092592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45996.626305092592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45996.626305092592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45996.626305092592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45996.626305092592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45996.626305092592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45996.626305092592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45996.626305092592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45996.626305092592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45996.626305092592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45996.626305092592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45996.626305092592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45996.626305092592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45996.626305092592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45996.626305092592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45996.626305092592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45996.626305092592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45996.626305092592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45996.626305092592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45996.626305092592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45996.626305092592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45996.626305092592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45996.626305092592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45996.626305092592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45996.626305092592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45996.626305092592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45996.626305092592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45996.626305092592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45996.626305092592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45996.626305092592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45996.626305092592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45996.626305092592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45996.626305092592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45996.626305092592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45996.626305092592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45996.626305092592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45996.626305092592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45996.626305092592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45996.626305092592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45996.626305092592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45996.626305092592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45996.626305092592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45996.626305092592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45996.626305092592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45996.626305092592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45996.626305092592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45996.626305092592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45996.626305092592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45996.626305092592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45996.626305092592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45996.626305092592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45996.626305092592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45996.626305092592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45996.626305092592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45996.626305092592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45996.626305092592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45996.626305092592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45996.626305092592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45996.626305092592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45996.626305092592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45996.626305092592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45996.626305092592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45996.626305092592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45996.626305092592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45996.626305092592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45996.626305092592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45996.626305092592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45996.626305092592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45996.626305092592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45996.626305092592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45996.626305092592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45996.626305092592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45996.626305092592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45996.626305092592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45996.626305092592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45996.626305092592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45996.626305092592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45996.626305092592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45996.626305092592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45996.626305092592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45996.626305092592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45996.626305092592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45996.626305092592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45996.626305092592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45996.626305092592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45996.626305092592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45996.626305092592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45996.626305092592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45996.626305092592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45996.626305092592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45996.626305092592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45996.626305092592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45996.626305092592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45996.626305092592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45996.626305092592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45996.626305092592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45996.626305092592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45996.626305092592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45996.626305092592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45996.626305092592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45996.626305092592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45996.626305092592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45996.626305092592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45996.626305092592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45996.626305092592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45996.626305092592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45996.626305092592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45996.626305092592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45996.626305092592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45996.626305092592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45996.626305092592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45996.626305092592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45996.626305092592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45996.626305092592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45996.626305092592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45996.626305092592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45996.626305092592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45996.626305092592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45996.626305092592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45996.626305092592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45996.626305092592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45996.626305092592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45996.626305092592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45996.626305092592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45996.626305092592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45996.626305092592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45996.626305092592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45996.626305092592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45996.626305092592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45996.626305092592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45996.626305092592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45996.626305092592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45996.626305092592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45996.626305092592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45996.626305092592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45996.626305092592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45996.626305092592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45996.626305092592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45996.626305092592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45996.626305092592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45996.626305092592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45996.626305092592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45996.626305092592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45996.626305092592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45996.626305092592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45996.626305092592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45996.626305092592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45996.626305092592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45996.626305092592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45996.626305092592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45996.626305092592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45996.626305092592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45996.626305092592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45996.626305092592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45996.626305092592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45996.626305092592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45996.626305092592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45996.626305092592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45996.626305092592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45996.626305092592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45996.626305092592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45996.626305092592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45996.626305092592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45996.626305092592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45996.626305092592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45996.626305092592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45996.626305092592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45996.626305092592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45996.626305092592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45996.626305092592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45996.626305092592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45996.626305092592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45996.626305092592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45996.626305092592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45996.626305092592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45996.626305092592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45996.626305092592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45996.626305092592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45996.626305092592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45996.626305092592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45996.626305092592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45996.626305092592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45996.626305092592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45996.626305092592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45996.626305092592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45996.626305092592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45996.626305092592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45996.626305092592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45996.626305092592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45996.626305092592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45996.626305092592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45996.626305092592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45996.626305092592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45996.626305092592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45996.626305092592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45996.626305092592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45996.626305092592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45996.626305092592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45996.626305092592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45996.626305092592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45996.626305092592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45996.626305092592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45996.626305092592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45996.626305092592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45996.626305092592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45996.626305092592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45996.626305092592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45996.626305092592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45996.626305092592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45996.626305092592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45996.626305092592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45996.626305092592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45996.626305092592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45996.626305092592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45996.626305092592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45996.626305092592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45996.626305092592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45996.626305092592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45996.626305092592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45996.626305092592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45996.626305092592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45996.626305092592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45996.626305092592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45996.626305092592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45996.626305092592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45996.626305092592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45996.626305092592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45996.626305092592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45996.626305092592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45996.626305092592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45996.626305092592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45996.626305092592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45996.626305092592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45996.626305092592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45996.626305092592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45996.626305092592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45996.626305092592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45996.626305092592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45996.626305092592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45996.626305092592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45996.626305092592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45996.626305092592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45996.626305092592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45996.626305092592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45996.626305092592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45996.626305092592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45996.626305092592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45996.626305092592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45996.626305092592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45996.626305092592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45996.626305092592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45996.626305092592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45996.626305092592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45996.626305092592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45996.626305092592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45996.626305092592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45996.626305092592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45996.626305092592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45996.626305092592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45996.626305092592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45996.626305092592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45996.626305092592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45996.626305092592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45996.626305092592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45996.626305092592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45996.626305092592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45996.626305092592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45996.626305092592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45996.626305092592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45996.626305092592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45996.626305092592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45996.626305092592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45996.626305092592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45996.626305092592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45996.626305092592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45996.626305092592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45996.626305092592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45996.626305092592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45996.626305092592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45996.626305092592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45996.626305092592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45996.626305092592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45996.626305092592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45996.626305092592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45996.626305092592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45996.626305092592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45996.626305092592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45996.626305092592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45996.626305092592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45996.626305092592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45996.626305092592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45996.626305092592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45996.626305092592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45996.626305092592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45996.626305092592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45996.626305092592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45996.626305092592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45996.626305092592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45996.626305092592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45996.626305092592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45996.626305092592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45996.626305092592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45996.626305092592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45996.626305092592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45996.626305092592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45996.626305092592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45996.626305092592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45996.626305092592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45996.626305092592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45996.626305092592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45996.626305092592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45996.626305092592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45996.626305092592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45996.626305092592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45996.626305092592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45996.626305092592</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45996.626305092592</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45996.626305092592</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45996.626305092592</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45996.626305092592</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45996.626305092592</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45996.626305092592</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45996.626305092592</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45996.626305092592</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2025-12-05T12:03:58Z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